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Mi unidad\Riesgos\"/>
    </mc:Choice>
  </mc:AlternateContent>
  <xr:revisionPtr revIDLastSave="0" documentId="13_ncr:1_{E91A83EB-A5DB-4CEE-8774-9DAB83FE9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de Riesgos Ambientales" sheetId="1" r:id="rId1"/>
    <sheet name="Mapa de Calor Ambiental" sheetId="8" r:id="rId2"/>
    <sheet name="BD ID COLOR" sheetId="7" state="hidden" r:id="rId3"/>
    <sheet name="BD Mapa calor" sheetId="6" state="hidden" r:id="rId4"/>
    <sheet name="Hoja2" sheetId="3" state="hidden" r:id="rId5"/>
  </sheets>
  <externalReferences>
    <externalReference r:id="rId6"/>
  </externalReferences>
  <definedNames>
    <definedName name="_xlnm._FilterDatabase" localSheetId="2" hidden="1">'BD ID COLOR'!$A$6:$B$31</definedName>
    <definedName name="IMPACTO" localSheetId="1">'Mapa de Calor Ambiental'!$E$15:$I$15</definedName>
    <definedName name="IMPACTO">'BD Mapa calor'!$D$15:$H$15</definedName>
    <definedName name="PROBABILIDAD" localSheetId="1">'Mapa de Calor Ambiental'!$D$10:$D$14</definedName>
    <definedName name="PROBABILIDAD">'BD Mapa calor'!$C$10:$C$14</definedName>
    <definedName name="TipodeControl">'[1]MRC 2019'!$BW$11:$BW$12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C8" i="1" s="1"/>
  <c r="V8" i="1"/>
  <c r="W8" i="1" s="1"/>
  <c r="H8" i="1"/>
  <c r="I8" i="1" s="1"/>
  <c r="AB7" i="1"/>
  <c r="AC7" i="1" s="1"/>
  <c r="V7" i="1"/>
  <c r="W7" i="1" s="1"/>
  <c r="H7" i="1"/>
  <c r="I7" i="1" s="1"/>
  <c r="AB6" i="1"/>
  <c r="AC6" i="1" s="1"/>
  <c r="V6" i="1"/>
  <c r="W6" i="1" s="1"/>
  <c r="H6" i="1"/>
  <c r="I6" i="1" s="1"/>
  <c r="I14" i="8"/>
  <c r="H14" i="8"/>
  <c r="G14" i="8"/>
  <c r="F14" i="8"/>
  <c r="E14" i="8"/>
  <c r="I13" i="8"/>
  <c r="H13" i="8"/>
  <c r="G13" i="8"/>
  <c r="F13" i="8"/>
  <c r="E13" i="8"/>
  <c r="I12" i="8"/>
  <c r="H12" i="8"/>
  <c r="G12" i="8"/>
  <c r="F12" i="8"/>
  <c r="E12" i="8"/>
  <c r="I11" i="8"/>
  <c r="H11" i="8"/>
  <c r="G11" i="8"/>
  <c r="F11" i="8"/>
  <c r="E11" i="8"/>
  <c r="I10" i="8"/>
  <c r="H10" i="8"/>
  <c r="G10" i="8"/>
  <c r="F10" i="8"/>
  <c r="E10" i="8"/>
  <c r="V9" i="1"/>
  <c r="W9" i="1" s="1"/>
  <c r="V10" i="1"/>
  <c r="W10" i="1" s="1"/>
  <c r="V11" i="1"/>
  <c r="W11" i="1" s="1"/>
  <c r="V4" i="1"/>
  <c r="W4" i="1" s="1"/>
  <c r="V3" i="1"/>
  <c r="W3" i="1" s="1"/>
  <c r="AB5" i="1"/>
  <c r="AC5" i="1" s="1"/>
  <c r="AB9" i="1"/>
  <c r="AC9" i="1" s="1"/>
  <c r="AB10" i="1"/>
  <c r="AC10" i="1" s="1"/>
  <c r="AB11" i="1"/>
  <c r="AC11" i="1" s="1"/>
  <c r="AB4" i="1"/>
  <c r="AC4" i="1" s="1"/>
  <c r="AB3" i="1"/>
  <c r="AC3" i="1" s="1"/>
  <c r="H5" i="1"/>
  <c r="I5" i="1" s="1"/>
  <c r="H9" i="1"/>
  <c r="I9" i="1" s="1"/>
  <c r="H10" i="1"/>
  <c r="I10" i="1" s="1"/>
  <c r="H11" i="1"/>
  <c r="I11" i="1" s="1"/>
  <c r="H4" i="1"/>
  <c r="I4" i="1" s="1"/>
  <c r="H3" i="1"/>
  <c r="I3" i="1" s="1"/>
  <c r="Q14" i="6"/>
  <c r="E14" i="6"/>
  <c r="F14" i="6"/>
  <c r="G14" i="6"/>
  <c r="H14" i="6"/>
  <c r="D14" i="6"/>
  <c r="E13" i="6"/>
  <c r="F13" i="6"/>
  <c r="G13" i="6"/>
  <c r="H13" i="6"/>
  <c r="D13" i="6"/>
  <c r="E12" i="6"/>
  <c r="F12" i="6"/>
  <c r="G12" i="6"/>
  <c r="H12" i="6"/>
  <c r="D12" i="6"/>
  <c r="E11" i="6"/>
  <c r="F11" i="6"/>
  <c r="G11" i="6"/>
  <c r="H11" i="6"/>
  <c r="D11" i="6"/>
  <c r="E10" i="6"/>
  <c r="F10" i="6"/>
  <c r="G10" i="6"/>
  <c r="H10" i="6"/>
  <c r="D10" i="6"/>
  <c r="P11" i="6"/>
  <c r="Q11" i="6" s="1"/>
  <c r="P12" i="6"/>
  <c r="Q12" i="6" s="1"/>
  <c r="P13" i="6"/>
  <c r="Q13" i="6" s="1"/>
  <c r="P14" i="6"/>
  <c r="P10" i="6"/>
  <c r="Q10" i="6" s="1"/>
  <c r="V5" i="1" l="1"/>
  <c r="W5" i="1" s="1"/>
</calcChain>
</file>

<file path=xl/sharedStrings.xml><?xml version="1.0" encoding="utf-8"?>
<sst xmlns="http://schemas.openxmlformats.org/spreadsheetml/2006/main" count="393" uniqueCount="181">
  <si>
    <t>Análisis y Evaluación del Diseño del Control</t>
  </si>
  <si>
    <t>Riesgo</t>
  </si>
  <si>
    <t>Tipo</t>
  </si>
  <si>
    <t>Causas</t>
  </si>
  <si>
    <t>Consecuencias</t>
  </si>
  <si>
    <t>Probabilidad</t>
  </si>
  <si>
    <t>Impacto</t>
  </si>
  <si>
    <t>Tipo de control</t>
  </si>
  <si>
    <t>Segregación y autoridad del responsable</t>
  </si>
  <si>
    <t>Periodicidad</t>
  </si>
  <si>
    <t>Propósito</t>
  </si>
  <si>
    <t>Como se realiza la actividad de control</t>
  </si>
  <si>
    <t>Que pasa con las observaciones  y desviaciones</t>
  </si>
  <si>
    <t>Evidencia de la ejecución del control</t>
  </si>
  <si>
    <t>Resultado</t>
  </si>
  <si>
    <t>Solidez del control</t>
  </si>
  <si>
    <t>4. Mayor</t>
  </si>
  <si>
    <t>Adecuado</t>
  </si>
  <si>
    <t>Oportuna</t>
  </si>
  <si>
    <t>Prevenir</t>
  </si>
  <si>
    <t>Confiable</t>
  </si>
  <si>
    <t>Se investigan y resuelven oportunamente</t>
  </si>
  <si>
    <t>Completa</t>
  </si>
  <si>
    <t>2. Improbable</t>
  </si>
  <si>
    <t>Analisis y Evaluación del Diseño del Control</t>
  </si>
  <si>
    <t>Asignación Responsables</t>
  </si>
  <si>
    <t>asignado</t>
  </si>
  <si>
    <t>No asignado</t>
  </si>
  <si>
    <t>Inadecuado</t>
  </si>
  <si>
    <t>Inoportuna</t>
  </si>
  <si>
    <t>Detectar</t>
  </si>
  <si>
    <t>No es un control</t>
  </si>
  <si>
    <t>No confiable</t>
  </si>
  <si>
    <t>No se investigan y resuleven oportunamente</t>
  </si>
  <si>
    <t>Incompleta</t>
  </si>
  <si>
    <t>No existe</t>
  </si>
  <si>
    <t xml:space="preserve">Calificación en la Ejecución </t>
  </si>
  <si>
    <t xml:space="preserve">Fuerte </t>
  </si>
  <si>
    <t>entre 96 y 100</t>
  </si>
  <si>
    <t xml:space="preserve">El control se ejecuta de manera consistente por parte del responsable </t>
  </si>
  <si>
    <t>Moderado</t>
  </si>
  <si>
    <t>entre 86 y 95</t>
  </si>
  <si>
    <t xml:space="preserve">El control se ejecuta algunas veces  por parte del responsable </t>
  </si>
  <si>
    <t>Débil</t>
  </si>
  <si>
    <t>entre 0 y 85</t>
  </si>
  <si>
    <t xml:space="preserve">El control  no se ejecuta por parte del responsable </t>
  </si>
  <si>
    <t>Controles Operacionales</t>
  </si>
  <si>
    <t>Control del riesgo</t>
  </si>
  <si>
    <t>Ambiental</t>
  </si>
  <si>
    <t>1. Rara vez</t>
  </si>
  <si>
    <t>3. Posible</t>
  </si>
  <si>
    <t>4. Probable</t>
  </si>
  <si>
    <t>5. Casi seguro</t>
  </si>
  <si>
    <t>5. Catastrófico</t>
  </si>
  <si>
    <t>1. Leve</t>
  </si>
  <si>
    <t>2. Menor</t>
  </si>
  <si>
    <t>3. Moderado</t>
  </si>
  <si>
    <t>Bajo</t>
  </si>
  <si>
    <t>Alto</t>
  </si>
  <si>
    <t>Extremo</t>
  </si>
  <si>
    <t>MODERADO</t>
  </si>
  <si>
    <t>Disminuye probabilidad</t>
  </si>
  <si>
    <t>Responsable del Control</t>
  </si>
  <si>
    <t>Evaluación del Riesgo Inherente</t>
  </si>
  <si>
    <t>Evidencia</t>
  </si>
  <si>
    <t>Descripción del Riesgo</t>
  </si>
  <si>
    <t>Asignación de responsables</t>
  </si>
  <si>
    <t>Preventivo, Detectivo y Correctivo</t>
  </si>
  <si>
    <t>Que pasa con las observaciones y desviaciones</t>
  </si>
  <si>
    <t>Proceso</t>
  </si>
  <si>
    <t>Disminuye Impacto</t>
  </si>
  <si>
    <t>Nueva Calificación del riesgo residual</t>
  </si>
  <si>
    <t>Accidente durante el almacenamiento, derrame o fuga de residuos peligrosos</t>
  </si>
  <si>
    <t>Robo o atentado terrorista</t>
  </si>
  <si>
    <t>Todas las áreas</t>
  </si>
  <si>
    <t>Posibilidad de afectación económica y ambiental, debido a la pérdida del regurso agua y aumento de su consumo</t>
  </si>
  <si>
    <t>Posibilidad de afectación económica y ambiental, debido a sobre consumo de energía</t>
  </si>
  <si>
    <t>Administrativo - Gestión Ambiental</t>
  </si>
  <si>
    <t>Uso irracional del recurso y fugas por averias en redes hidraulicas</t>
  </si>
  <si>
    <t>Uso irracional del recurso y falta de mantenimiento o adquisición de equipos de alto consumo energético</t>
  </si>
  <si>
    <t>Ambiental - Cumplimiento</t>
  </si>
  <si>
    <t>Posibilidad de afectación económica, debido a la pérdida de material con potencial de aprovechamiento</t>
  </si>
  <si>
    <t>Aumento de la generación de residuos ordinarios, disminución de la vida útil del relleno sanitario y desvalorización de residuos aprovechables</t>
  </si>
  <si>
    <t>Contaminacion atmosférica</t>
  </si>
  <si>
    <t>Contaminación ambiental y agotamiento de recursos naturales</t>
  </si>
  <si>
    <t>Contaminación ambiental y afectacion a la imagen institucional</t>
  </si>
  <si>
    <t>Posibilidad de afectación ambiental y a la salud debido a contacto con residuos peligrosos</t>
  </si>
  <si>
    <t>Contaminacion ambiental y afectación a la salud humana</t>
  </si>
  <si>
    <t>Total</t>
  </si>
  <si>
    <t>Posibilidad de afectación ambiental y a la salud debido al transporte de residuos peligrosos entre sedes</t>
  </si>
  <si>
    <t>Capacitacion al personal en el manejo seguro de residuos peligrosos
Almacenamiento temporal de residuos peligrosos de acuerdo a lo establecido en la normatividad ambiental vigente</t>
  </si>
  <si>
    <t>Listados de asistencia a capacitaciones y registro fotográfico</t>
  </si>
  <si>
    <t>Riesgo Inherente</t>
  </si>
  <si>
    <t>MUY ALTA</t>
  </si>
  <si>
    <t>ALTA</t>
  </si>
  <si>
    <t>MEDIA</t>
  </si>
  <si>
    <t>BAJA</t>
  </si>
  <si>
    <t>MUY BAJA</t>
  </si>
  <si>
    <t>LEVE</t>
  </si>
  <si>
    <t>MENOR</t>
  </si>
  <si>
    <t>MAYOR</t>
  </si>
  <si>
    <t>CATASTRÓFICO</t>
  </si>
  <si>
    <t>IMPACTO</t>
  </si>
  <si>
    <t>P
R
O
B
A
B
I
L
I
D
A
D</t>
  </si>
  <si>
    <t>EXTREMO</t>
  </si>
  <si>
    <t>ALTO</t>
  </si>
  <si>
    <t>BAJO</t>
  </si>
  <si>
    <t>RIESGO INHERENTE</t>
  </si>
  <si>
    <t>RIESGO RESIDUAL</t>
  </si>
  <si>
    <t>PROBABILIDAD</t>
  </si>
  <si>
    <t>ZONA DE RIESGO</t>
  </si>
  <si>
    <t>LLAVE</t>
  </si>
  <si>
    <t>MUY ALTALEVE</t>
  </si>
  <si>
    <t>ALTALEVE</t>
  </si>
  <si>
    <t>MEDIALEVE</t>
  </si>
  <si>
    <t>BAJALEVE</t>
  </si>
  <si>
    <t>MUY BAJALEVE</t>
  </si>
  <si>
    <t>COMBINACIONES</t>
  </si>
  <si>
    <t>ZONA</t>
  </si>
  <si>
    <t>MUY ALTAMENOR</t>
  </si>
  <si>
    <t>MUY ALTAMODERADO</t>
  </si>
  <si>
    <t>MUY ALTAMAYOR</t>
  </si>
  <si>
    <t>MUY ALTACATASTRÓFICO</t>
  </si>
  <si>
    <t>ALTAMENOR</t>
  </si>
  <si>
    <t>ALTAMODERADO</t>
  </si>
  <si>
    <t>ALTAMAYOR</t>
  </si>
  <si>
    <t>ALTACATASTRÓFICO</t>
  </si>
  <si>
    <t>MEDIAMENOR</t>
  </si>
  <si>
    <t>MEDIAMODERADO</t>
  </si>
  <si>
    <t>MEDIAMAYOR</t>
  </si>
  <si>
    <t>MEDIACATASTRÓFICO</t>
  </si>
  <si>
    <t>BAJAMENOR</t>
  </si>
  <si>
    <t>BAJAMODERADO</t>
  </si>
  <si>
    <t>BAJAMAYOR</t>
  </si>
  <si>
    <t>BAJACATASTRÓFICO</t>
  </si>
  <si>
    <t>MUY BAJAMENOR</t>
  </si>
  <si>
    <t>MUY BAJAMODERADO</t>
  </si>
  <si>
    <t>MUY BAJAMAYOR</t>
  </si>
  <si>
    <t>MUY BAJACATASTRÓFICO</t>
  </si>
  <si>
    <t>Llave</t>
  </si>
  <si>
    <t>Llave2</t>
  </si>
  <si>
    <t>Capacitacion en etiquetado y embalaje de residuos peligrosos
Capacitacion en atención a emergencias ambientales</t>
  </si>
  <si>
    <t>Soportes de capacitaciones y listados de sistencia</t>
  </si>
  <si>
    <t xml:space="preserve">Disminuye </t>
  </si>
  <si>
    <t>Disminuye</t>
  </si>
  <si>
    <t>Riesgo residual</t>
  </si>
  <si>
    <t xml:space="preserve">GESTION ADMINISTRATIVA </t>
  </si>
  <si>
    <t>CÓDIGO</t>
  </si>
  <si>
    <t>VERSIÓN</t>
  </si>
  <si>
    <t>01</t>
  </si>
  <si>
    <t>FECHA</t>
  </si>
  <si>
    <t>MATRIZ DE RIESGOS AMBIENTALES</t>
  </si>
  <si>
    <t>ADM-PR</t>
  </si>
  <si>
    <t>Dirección de Gestión Corporativa y relacionamiento con el ciudadano.
Gestor Ambiental.  
Coordinación de Servicios Administrativos
Referente - PIGA</t>
  </si>
  <si>
    <t>Administrativo y Gestión Ambiental</t>
  </si>
  <si>
    <t xml:space="preserve">Ambiental - </t>
  </si>
  <si>
    <t xml:space="preserve"> - Ambiental - Cumplimiento</t>
  </si>
  <si>
    <t>Posibilidad de afectación económica por multas debido a incorrecto manejo de residuos convencionales</t>
  </si>
  <si>
    <t>Capacitaciones de transporte de residuos</t>
  </si>
  <si>
    <t xml:space="preserve">Volteo del buggie de transporte
Accidente de tránsito </t>
  </si>
  <si>
    <t>Administrativo</t>
  </si>
  <si>
    <t>Manipulación inadecuada de residuos peligrosos. Embalaje inadecuado de residuos peligrosos</t>
  </si>
  <si>
    <t>Posibilidad de afectación ambiental por aumento en el volumen de la generación de residuos peligrosos, debido  a la falta de capacidad del cuarto de almacenamiento o  elementos del kit de emergencias</t>
  </si>
  <si>
    <t>Contaminacion del medio ambiente y afectación a la salud humana</t>
  </si>
  <si>
    <t>Posibilidad de afectación al medio ambiente y a la salud, debido a la generación de emisiones atmosféricas por la planta electrica</t>
  </si>
  <si>
    <t>Funcionamiento planta electrica</t>
  </si>
  <si>
    <t>Mantenimiento preventivo planta electrica</t>
  </si>
  <si>
    <t>Anual</t>
  </si>
  <si>
    <t>Disposicion de residuos en calle</t>
  </si>
  <si>
    <t>Capacitación al personal de aseo y cafeteria en gestión adecuada de residuos</t>
  </si>
  <si>
    <t>Acta de asistencia</t>
  </si>
  <si>
    <t>Posibilidad de afectación económica por multas debido a incorrecto manejo de residuos convencionales en eventos misionales</t>
  </si>
  <si>
    <t>Obliaciones ambientales al operador logistico</t>
  </si>
  <si>
    <t>Obligaciones contractuales operador</t>
  </si>
  <si>
    <t>Cuantificación de residuos</t>
  </si>
  <si>
    <t>Registro de entrega residuos aprovechables</t>
  </si>
  <si>
    <t>Programa de ahorro de agua - PIGA
Programa de mantenimiento preventivo</t>
  </si>
  <si>
    <t>Evidencias de implementación de Programa de mantenimiento preventivo
Soportes capacitaciones ahorro de agua e inspecciones hidrosanitarias</t>
  </si>
  <si>
    <t>Programa de ahorro de energía - PIGA
Programa de mantenimiento preventivo</t>
  </si>
  <si>
    <t>Evidencias de implementación de Programa de mantenimiento preventivo
Soportes capacitaciones ahorro de energía</t>
  </si>
  <si>
    <t>Plan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</si>
</sst>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E36713"/>
      <name val="Calibri"/>
      <family val="2"/>
      <scheme val="minor"/>
    </font>
    <font>
      <sz val="11"/>
      <color rgb="FFFFFF00"/>
      <name val="Calibri"/>
      <family val="2"/>
      <scheme val="minor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367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C8D0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0" fillId="4" borderId="8" xfId="0" applyFill="1" applyBorder="1"/>
    <xf numFmtId="0" fontId="0" fillId="5" borderId="8" xfId="0" applyFill="1" applyBorder="1"/>
    <xf numFmtId="0" fontId="0" fillId="7" borderId="8" xfId="0" applyFill="1" applyBorder="1"/>
    <xf numFmtId="0" fontId="0" fillId="8" borderId="8" xfId="0" applyFill="1" applyBorder="1"/>
    <xf numFmtId="0" fontId="0" fillId="0" borderId="19" xfId="0" applyBorder="1"/>
    <xf numFmtId="0" fontId="0" fillId="0" borderId="11" xfId="0" applyBorder="1"/>
    <xf numFmtId="0" fontId="12" fillId="4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10" xfId="0" applyBorder="1"/>
    <xf numFmtId="0" fontId="8" fillId="10" borderId="8" xfId="0" applyFont="1" applyFill="1" applyBorder="1" applyAlignment="1">
      <alignment horizontal="center" vertical="center" wrapText="1"/>
    </xf>
    <xf numFmtId="0" fontId="13" fillId="8" borderId="8" xfId="0" applyFont="1" applyFill="1" applyBorder="1"/>
    <xf numFmtId="0" fontId="14" fillId="7" borderId="8" xfId="0" applyFont="1" applyFill="1" applyBorder="1"/>
    <xf numFmtId="0" fontId="11" fillId="4" borderId="8" xfId="0" applyFont="1" applyFill="1" applyBorder="1"/>
    <xf numFmtId="0" fontId="15" fillId="5" borderId="8" xfId="0" applyFont="1" applyFill="1" applyBorder="1"/>
    <xf numFmtId="0" fontId="8" fillId="10" borderId="15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wrapText="1"/>
    </xf>
    <xf numFmtId="0" fontId="16" fillId="0" borderId="8" xfId="0" applyFont="1" applyBorder="1" applyAlignment="1">
      <alignment horizontal="left" vertical="center"/>
    </xf>
    <xf numFmtId="14" fontId="16" fillId="0" borderId="8" xfId="0" applyNumberFormat="1" applyFont="1" applyBorder="1" applyAlignment="1">
      <alignment horizontal="left" vertical="center" wrapText="1"/>
    </xf>
    <xf numFmtId="0" fontId="12" fillId="0" borderId="0" xfId="0" applyFont="1"/>
    <xf numFmtId="0" fontId="12" fillId="4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2" fillId="11" borderId="28" xfId="0" applyFont="1" applyFill="1" applyBorder="1" applyAlignment="1">
      <alignment horizontal="center" vertical="center"/>
    </xf>
    <xf numFmtId="0" fontId="12" fillId="11" borderId="29" xfId="0" applyFont="1" applyFill="1" applyBorder="1" applyAlignment="1">
      <alignment horizontal="center" vertical="center"/>
    </xf>
    <xf numFmtId="0" fontId="12" fillId="11" borderId="30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7" fillId="0" borderId="23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14" fontId="7" fillId="0" borderId="20" xfId="0" applyNumberFormat="1" applyFont="1" applyBorder="1" applyAlignment="1">
      <alignment horizontal="left" vertical="center"/>
    </xf>
    <xf numFmtId="14" fontId="7" fillId="0" borderId="13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6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EC8D0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36713"/>
      <color rgb="FFDDDDDD"/>
      <color rgb="FFEC8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8</xdr:row>
      <xdr:rowOff>304800</xdr:rowOff>
    </xdr:to>
    <xdr:sp macro="" textlink="">
      <xdr:nvSpPr>
        <xdr:cNvPr id="1031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6552333" y="102764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5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32F8A928-5E57-450B-9C11-1EDD83FCF067}"/>
            </a:ext>
          </a:extLst>
        </xdr:cNvPr>
        <xdr:cNvSpPr>
          <a:spLocks noChangeAspect="1" noChangeArrowheads="1"/>
        </xdr:cNvSpPr>
      </xdr:nvSpPr>
      <xdr:spPr bwMode="auto">
        <a:xfrm>
          <a:off x="16541750" y="1546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4800"/>
    <xdr:sp macro="" textlink="">
      <xdr:nvSpPr>
        <xdr:cNvPr id="6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FDD9E511-01B4-4D7D-B660-C771E90C2B0E}"/>
            </a:ext>
          </a:extLst>
        </xdr:cNvPr>
        <xdr:cNvSpPr>
          <a:spLocks noChangeAspect="1" noChangeArrowheads="1"/>
        </xdr:cNvSpPr>
      </xdr:nvSpPr>
      <xdr:spPr bwMode="auto">
        <a:xfrm>
          <a:off x="1654175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416719</xdr:colOff>
      <xdr:row>0</xdr:row>
      <xdr:rowOff>154781</xdr:rowOff>
    </xdr:from>
    <xdr:to>
      <xdr:col>1</xdr:col>
      <xdr:colOff>126206</xdr:colOff>
      <xdr:row>2</xdr:row>
      <xdr:rowOff>166687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F90557D-EC62-4731-A273-BE49DBC38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154781"/>
          <a:ext cx="471487" cy="3929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cirayanneth/Documents/Downloads/CopiadeMatrizRiesgosCorrup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C 2019"/>
    </sheetNames>
    <sheetDataSet>
      <sheetData sheetId="0">
        <row r="11">
          <cell r="BW11" t="str">
            <v>Preventivo</v>
          </cell>
        </row>
        <row r="12">
          <cell r="BW12" t="str">
            <v>Detectivo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5"/>
  <sheetViews>
    <sheetView tabSelected="1" view="pageBreakPreview" topLeftCell="C1" zoomScale="60" zoomScaleNormal="20" workbookViewId="0">
      <selection activeCell="C1" sqref="A1:XFD1048576"/>
    </sheetView>
  </sheetViews>
  <sheetFormatPr baseColWidth="10" defaultRowHeight="15" x14ac:dyDescent="0.25"/>
  <cols>
    <col min="1" max="1" width="33.5703125" style="137" customWidth="1"/>
    <col min="2" max="2" width="49.7109375" style="137" customWidth="1"/>
    <col min="3" max="3" width="17.85546875" style="137" customWidth="1"/>
    <col min="4" max="4" width="46.7109375" style="137" customWidth="1"/>
    <col min="5" max="5" width="35.140625" style="137" customWidth="1"/>
    <col min="6" max="6" width="19.5703125" style="137" customWidth="1"/>
    <col min="7" max="7" width="18.42578125" style="137" customWidth="1"/>
    <col min="8" max="8" width="8.85546875" style="137" customWidth="1"/>
    <col min="9" max="9" width="18.42578125" style="137" customWidth="1"/>
    <col min="10" max="10" width="80.85546875" style="139" customWidth="1"/>
    <col min="11" max="11" width="39.140625" style="139" customWidth="1"/>
    <col min="12" max="12" width="26.140625" style="139" customWidth="1"/>
    <col min="13" max="13" width="36.7109375" style="139" customWidth="1"/>
    <col min="14" max="14" width="16" style="139" customWidth="1"/>
    <col min="15" max="15" width="18.5703125" style="139" customWidth="1"/>
    <col min="16" max="16" width="17.5703125" style="137" customWidth="1"/>
    <col min="17" max="17" width="19.7109375" style="137" customWidth="1"/>
    <col min="18" max="18" width="23" style="137" customWidth="1"/>
    <col min="19" max="19" width="20.28515625" style="137" customWidth="1"/>
    <col min="20" max="20" width="20.42578125" style="137" customWidth="1"/>
    <col min="21" max="21" width="22.42578125" style="137" customWidth="1"/>
    <col min="22" max="22" width="13.140625" style="137" customWidth="1"/>
    <col min="23" max="28" width="15.5703125" style="137" customWidth="1"/>
    <col min="29" max="29" width="23.28515625" style="139" customWidth="1"/>
    <col min="30" max="31" width="11.42578125" style="137"/>
    <col min="32" max="32" width="24" style="137" bestFit="1" customWidth="1"/>
    <col min="33" max="33" width="18.7109375" style="137" bestFit="1" customWidth="1"/>
    <col min="34" max="16384" width="11.42578125" style="137"/>
  </cols>
  <sheetData>
    <row r="1" spans="1:29" s="39" customFormat="1" ht="15.75" x14ac:dyDescent="0.25">
      <c r="A1" s="73" t="s">
        <v>65</v>
      </c>
      <c r="B1" s="73"/>
      <c r="C1" s="73"/>
      <c r="D1" s="73"/>
      <c r="E1" s="73"/>
      <c r="F1" s="74" t="s">
        <v>63</v>
      </c>
      <c r="G1" s="75"/>
      <c r="H1" s="75"/>
      <c r="I1" s="76"/>
      <c r="J1" s="74" t="s">
        <v>47</v>
      </c>
      <c r="K1" s="75"/>
      <c r="L1" s="75"/>
      <c r="M1" s="75"/>
      <c r="N1" s="35"/>
      <c r="O1" s="72" t="s">
        <v>0</v>
      </c>
      <c r="P1" s="72"/>
      <c r="Q1" s="72"/>
      <c r="R1" s="72"/>
      <c r="S1" s="72"/>
      <c r="T1" s="72"/>
      <c r="U1" s="72"/>
      <c r="V1" s="72"/>
      <c r="W1" s="71"/>
      <c r="X1" s="70" t="s">
        <v>15</v>
      </c>
      <c r="Y1" s="71"/>
      <c r="Z1" s="70" t="s">
        <v>71</v>
      </c>
      <c r="AA1" s="72"/>
      <c r="AB1" s="72"/>
      <c r="AC1" s="71"/>
    </row>
    <row r="2" spans="1:29" s="36" customFormat="1" ht="55.5" customHeight="1" x14ac:dyDescent="0.25">
      <c r="A2" s="31" t="s">
        <v>69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139</v>
      </c>
      <c r="I2" s="33" t="s">
        <v>92</v>
      </c>
      <c r="J2" s="32" t="s">
        <v>46</v>
      </c>
      <c r="K2" s="32" t="s">
        <v>62</v>
      </c>
      <c r="L2" s="32" t="s">
        <v>9</v>
      </c>
      <c r="M2" s="32" t="s">
        <v>64</v>
      </c>
      <c r="N2" s="32" t="s">
        <v>7</v>
      </c>
      <c r="O2" s="32" t="s">
        <v>66</v>
      </c>
      <c r="P2" s="33" t="s">
        <v>8</v>
      </c>
      <c r="Q2" s="31" t="s">
        <v>9</v>
      </c>
      <c r="R2" s="31" t="s">
        <v>10</v>
      </c>
      <c r="S2" s="33" t="s">
        <v>11</v>
      </c>
      <c r="T2" s="33" t="s">
        <v>68</v>
      </c>
      <c r="U2" s="33" t="s">
        <v>13</v>
      </c>
      <c r="V2" s="33" t="s">
        <v>88</v>
      </c>
      <c r="W2" s="33" t="s">
        <v>14</v>
      </c>
      <c r="X2" s="33" t="s">
        <v>61</v>
      </c>
      <c r="Y2" s="33" t="s">
        <v>70</v>
      </c>
      <c r="Z2" s="33" t="s">
        <v>5</v>
      </c>
      <c r="AA2" s="33" t="s">
        <v>6</v>
      </c>
      <c r="AB2" s="33" t="s">
        <v>140</v>
      </c>
      <c r="AC2" s="33" t="s">
        <v>145</v>
      </c>
    </row>
    <row r="3" spans="1:29" ht="120" x14ac:dyDescent="0.25">
      <c r="A3" s="30" t="s">
        <v>160</v>
      </c>
      <c r="B3" s="30" t="s">
        <v>89</v>
      </c>
      <c r="C3" s="30" t="s">
        <v>156</v>
      </c>
      <c r="D3" s="30" t="s">
        <v>159</v>
      </c>
      <c r="E3" s="30" t="s">
        <v>87</v>
      </c>
      <c r="F3" s="30" t="s">
        <v>96</v>
      </c>
      <c r="G3" s="56" t="s">
        <v>99</v>
      </c>
      <c r="H3" s="56" t="str">
        <f t="shared" ref="H3:H8" si="0">+F3&amp;G3</f>
        <v>BAJAMENOR</v>
      </c>
      <c r="I3" s="61" t="str">
        <f>VLOOKUP(H3,'BD ID COLOR'!$A$7:$B$31,2,0)</f>
        <v>MODERADO</v>
      </c>
      <c r="J3" s="40" t="s">
        <v>158</v>
      </c>
      <c r="K3" s="30" t="s">
        <v>153</v>
      </c>
      <c r="L3" s="38" t="s">
        <v>167</v>
      </c>
      <c r="M3" s="40" t="s">
        <v>142</v>
      </c>
      <c r="N3" s="30" t="s">
        <v>67</v>
      </c>
      <c r="O3" s="30">
        <v>15</v>
      </c>
      <c r="P3" s="37">
        <v>15</v>
      </c>
      <c r="Q3" s="37">
        <v>15</v>
      </c>
      <c r="R3" s="37">
        <v>15</v>
      </c>
      <c r="S3" s="37">
        <v>15</v>
      </c>
      <c r="T3" s="37">
        <v>15</v>
      </c>
      <c r="U3" s="37">
        <v>15</v>
      </c>
      <c r="V3" s="37">
        <f t="shared" ref="V3:V8" si="1">SUM(O3+P3+Q3+R3+S3+T3+U3)</f>
        <v>105</v>
      </c>
      <c r="W3" s="41" t="str">
        <f t="shared" ref="W3:W8" si="2">IF(AND(V3&gt;=86,V3&lt;=95),"Moderado",IF(V3&gt;=96,"Fuerte","Débil"))</f>
        <v>Fuerte</v>
      </c>
      <c r="X3" s="37" t="s">
        <v>143</v>
      </c>
      <c r="Y3" s="37" t="s">
        <v>144</v>
      </c>
      <c r="Z3" s="37" t="s">
        <v>97</v>
      </c>
      <c r="AA3" s="37" t="s">
        <v>98</v>
      </c>
      <c r="AB3" s="37" t="str">
        <f t="shared" ref="AB3:AB8" si="3">+Z3&amp;AA3</f>
        <v>MUY BAJALEVE</v>
      </c>
      <c r="AC3" s="38" t="str">
        <f>VLOOKUP(AB3,'BD ID COLOR'!$A$7:$B$31,2,0)</f>
        <v>BAJO</v>
      </c>
    </row>
    <row r="4" spans="1:29" ht="56.25" customHeight="1" x14ac:dyDescent="0.25">
      <c r="A4" s="30" t="s">
        <v>160</v>
      </c>
      <c r="B4" s="30" t="s">
        <v>86</v>
      </c>
      <c r="C4" s="30" t="s">
        <v>156</v>
      </c>
      <c r="D4" s="30" t="s">
        <v>161</v>
      </c>
      <c r="E4" s="30" t="s">
        <v>87</v>
      </c>
      <c r="F4" s="30" t="s">
        <v>96</v>
      </c>
      <c r="G4" s="56" t="s">
        <v>99</v>
      </c>
      <c r="H4" s="56" t="str">
        <f t="shared" si="0"/>
        <v>BAJAMENOR</v>
      </c>
      <c r="I4" s="61" t="str">
        <f>VLOOKUP(H4,'BD ID COLOR'!$A$7:$B$31,2,0)</f>
        <v>MODERADO</v>
      </c>
      <c r="J4" s="40" t="s">
        <v>141</v>
      </c>
      <c r="K4" s="30" t="s">
        <v>153</v>
      </c>
      <c r="L4" s="38" t="s">
        <v>167</v>
      </c>
      <c r="M4" s="40" t="s">
        <v>142</v>
      </c>
      <c r="N4" s="30" t="s">
        <v>67</v>
      </c>
      <c r="O4" s="30">
        <v>15</v>
      </c>
      <c r="P4" s="37">
        <v>15</v>
      </c>
      <c r="Q4" s="37">
        <v>15</v>
      </c>
      <c r="R4" s="37">
        <v>15</v>
      </c>
      <c r="S4" s="37">
        <v>15</v>
      </c>
      <c r="T4" s="37">
        <v>15</v>
      </c>
      <c r="U4" s="37">
        <v>15</v>
      </c>
      <c r="V4" s="37">
        <f t="shared" si="1"/>
        <v>105</v>
      </c>
      <c r="W4" s="41" t="str">
        <f t="shared" si="2"/>
        <v>Fuerte</v>
      </c>
      <c r="X4" s="37" t="s">
        <v>143</v>
      </c>
      <c r="Y4" s="37" t="s">
        <v>144</v>
      </c>
      <c r="Z4" s="37" t="s">
        <v>97</v>
      </c>
      <c r="AA4" s="37" t="s">
        <v>98</v>
      </c>
      <c r="AB4" s="37" t="str">
        <f t="shared" si="3"/>
        <v>MUY BAJALEVE</v>
      </c>
      <c r="AC4" s="38" t="str">
        <f>VLOOKUP(AB4,'BD ID COLOR'!$A$7:$B$31,2,0)</f>
        <v>BAJO</v>
      </c>
    </row>
    <row r="5" spans="1:29" s="39" customFormat="1" ht="96" customHeight="1" x14ac:dyDescent="0.25">
      <c r="A5" s="30" t="s">
        <v>77</v>
      </c>
      <c r="B5" s="30" t="s">
        <v>162</v>
      </c>
      <c r="C5" s="30" t="s">
        <v>80</v>
      </c>
      <c r="D5" s="30" t="s">
        <v>72</v>
      </c>
      <c r="E5" s="30" t="s">
        <v>163</v>
      </c>
      <c r="F5" s="30" t="s">
        <v>97</v>
      </c>
      <c r="G5" s="56" t="s">
        <v>99</v>
      </c>
      <c r="H5" s="56" t="str">
        <f t="shared" si="0"/>
        <v>MUY BAJAMENOR</v>
      </c>
      <c r="I5" s="61" t="str">
        <f>VLOOKUP(H5,'BD ID COLOR'!$A$7:$B$31,2,0)</f>
        <v>BAJO</v>
      </c>
      <c r="J5" s="40" t="s">
        <v>90</v>
      </c>
      <c r="K5" s="30" t="s">
        <v>153</v>
      </c>
      <c r="L5" s="38" t="s">
        <v>167</v>
      </c>
      <c r="M5" s="30" t="s">
        <v>91</v>
      </c>
      <c r="N5" s="30" t="s">
        <v>67</v>
      </c>
      <c r="O5" s="30">
        <v>15</v>
      </c>
      <c r="P5" s="37">
        <v>15</v>
      </c>
      <c r="Q5" s="37">
        <v>15</v>
      </c>
      <c r="R5" s="37">
        <v>15</v>
      </c>
      <c r="S5" s="37">
        <v>15</v>
      </c>
      <c r="T5" s="37">
        <v>15</v>
      </c>
      <c r="U5" s="37">
        <v>15</v>
      </c>
      <c r="V5" s="37">
        <f t="shared" si="1"/>
        <v>105</v>
      </c>
      <c r="W5" s="41" t="str">
        <f t="shared" si="2"/>
        <v>Fuerte</v>
      </c>
      <c r="X5" s="37" t="s">
        <v>143</v>
      </c>
      <c r="Y5" s="37" t="s">
        <v>144</v>
      </c>
      <c r="Z5" s="37" t="s">
        <v>96</v>
      </c>
      <c r="AA5" s="37" t="s">
        <v>98</v>
      </c>
      <c r="AB5" s="37" t="str">
        <f t="shared" si="3"/>
        <v>BAJALEVE</v>
      </c>
      <c r="AC5" s="38" t="str">
        <f>VLOOKUP(AB5,'BD ID COLOR'!$A$7:$B$31,2,0)</f>
        <v>BAJO</v>
      </c>
    </row>
    <row r="6" spans="1:29" s="39" customFormat="1" ht="61.5" customHeight="1" x14ac:dyDescent="0.25">
      <c r="A6" s="30" t="s">
        <v>154</v>
      </c>
      <c r="B6" s="40" t="s">
        <v>164</v>
      </c>
      <c r="C6" s="40" t="s">
        <v>155</v>
      </c>
      <c r="D6" s="30" t="s">
        <v>165</v>
      </c>
      <c r="E6" s="30" t="s">
        <v>83</v>
      </c>
      <c r="F6" s="30" t="s">
        <v>97</v>
      </c>
      <c r="G6" s="56" t="s">
        <v>99</v>
      </c>
      <c r="H6" s="56" t="str">
        <f t="shared" si="0"/>
        <v>MUY BAJAMENOR</v>
      </c>
      <c r="I6" s="61" t="str">
        <f>VLOOKUP(H6,'BD ID COLOR'!$A$7:$B$31,2,0)</f>
        <v>BAJO</v>
      </c>
      <c r="J6" s="40" t="s">
        <v>166</v>
      </c>
      <c r="K6" s="30" t="s">
        <v>153</v>
      </c>
      <c r="L6" s="38" t="s">
        <v>167</v>
      </c>
      <c r="M6" s="40" t="s">
        <v>180</v>
      </c>
      <c r="N6" s="30" t="s">
        <v>67</v>
      </c>
      <c r="O6" s="30">
        <v>15</v>
      </c>
      <c r="P6" s="37">
        <v>15</v>
      </c>
      <c r="Q6" s="37">
        <v>15</v>
      </c>
      <c r="R6" s="37">
        <v>15</v>
      </c>
      <c r="S6" s="37">
        <v>15</v>
      </c>
      <c r="T6" s="37">
        <v>15</v>
      </c>
      <c r="U6" s="37">
        <v>15</v>
      </c>
      <c r="V6" s="37">
        <f t="shared" si="1"/>
        <v>105</v>
      </c>
      <c r="W6" s="41" t="str">
        <f t="shared" si="2"/>
        <v>Fuerte</v>
      </c>
      <c r="X6" s="37" t="s">
        <v>143</v>
      </c>
      <c r="Y6" s="37" t="s">
        <v>144</v>
      </c>
      <c r="Z6" s="37" t="s">
        <v>96</v>
      </c>
      <c r="AA6" s="37" t="s">
        <v>98</v>
      </c>
      <c r="AB6" s="37" t="str">
        <f t="shared" si="3"/>
        <v>BAJALEVE</v>
      </c>
      <c r="AC6" s="38" t="str">
        <f>VLOOKUP(AB6,'BD ID COLOR'!$A$7:$B$31,2,0)</f>
        <v>BAJO</v>
      </c>
    </row>
    <row r="7" spans="1:29" s="39" customFormat="1" ht="100.5" customHeight="1" x14ac:dyDescent="0.25">
      <c r="A7" s="30" t="s">
        <v>77</v>
      </c>
      <c r="B7" s="30" t="s">
        <v>157</v>
      </c>
      <c r="C7" s="30" t="s">
        <v>80</v>
      </c>
      <c r="D7" s="30" t="s">
        <v>168</v>
      </c>
      <c r="E7" s="30" t="s">
        <v>82</v>
      </c>
      <c r="F7" s="30" t="s">
        <v>97</v>
      </c>
      <c r="G7" s="56" t="s">
        <v>99</v>
      </c>
      <c r="H7" s="56" t="str">
        <f t="shared" si="0"/>
        <v>MUY BAJAMENOR</v>
      </c>
      <c r="I7" s="61" t="str">
        <f>VLOOKUP(H7,'BD ID COLOR'!$A$7:$B$31,2,0)</f>
        <v>BAJO</v>
      </c>
      <c r="J7" s="30" t="s">
        <v>169</v>
      </c>
      <c r="K7" s="30" t="s">
        <v>153</v>
      </c>
      <c r="L7" s="38" t="s">
        <v>167</v>
      </c>
      <c r="M7" s="30" t="s">
        <v>170</v>
      </c>
      <c r="N7" s="30" t="s">
        <v>67</v>
      </c>
      <c r="O7" s="30">
        <v>15</v>
      </c>
      <c r="P7" s="37">
        <v>15</v>
      </c>
      <c r="Q7" s="37">
        <v>15</v>
      </c>
      <c r="R7" s="37">
        <v>15</v>
      </c>
      <c r="S7" s="37">
        <v>15</v>
      </c>
      <c r="T7" s="37">
        <v>15</v>
      </c>
      <c r="U7" s="37">
        <v>15</v>
      </c>
      <c r="V7" s="37">
        <f t="shared" si="1"/>
        <v>105</v>
      </c>
      <c r="W7" s="41" t="str">
        <f t="shared" si="2"/>
        <v>Fuerte</v>
      </c>
      <c r="X7" s="37" t="s">
        <v>143</v>
      </c>
      <c r="Y7" s="37" t="s">
        <v>144</v>
      </c>
      <c r="Z7" s="37" t="s">
        <v>96</v>
      </c>
      <c r="AA7" s="37" t="s">
        <v>98</v>
      </c>
      <c r="AB7" s="37" t="str">
        <f t="shared" si="3"/>
        <v>BAJALEVE</v>
      </c>
      <c r="AC7" s="38" t="str">
        <f>VLOOKUP(AB7,'BD ID COLOR'!$A$7:$B$31,2,0)</f>
        <v>BAJO</v>
      </c>
    </row>
    <row r="8" spans="1:29" s="39" customFormat="1" ht="100.5" customHeight="1" x14ac:dyDescent="0.25">
      <c r="A8" s="30" t="s">
        <v>77</v>
      </c>
      <c r="B8" s="30" t="s">
        <v>171</v>
      </c>
      <c r="C8" s="30" t="s">
        <v>80</v>
      </c>
      <c r="D8" s="30" t="s">
        <v>168</v>
      </c>
      <c r="E8" s="30" t="s">
        <v>82</v>
      </c>
      <c r="F8" s="30" t="s">
        <v>97</v>
      </c>
      <c r="G8" s="56" t="s">
        <v>99</v>
      </c>
      <c r="H8" s="56" t="str">
        <f t="shared" si="0"/>
        <v>MUY BAJAMENOR</v>
      </c>
      <c r="I8" s="61" t="str">
        <f>VLOOKUP(H8,'BD ID COLOR'!$A$7:$B$31,2,0)</f>
        <v>BAJO</v>
      </c>
      <c r="J8" s="30" t="s">
        <v>172</v>
      </c>
      <c r="K8" s="30" t="s">
        <v>153</v>
      </c>
      <c r="L8" s="38" t="s">
        <v>167</v>
      </c>
      <c r="M8" s="30" t="s">
        <v>173</v>
      </c>
      <c r="N8" s="30" t="s">
        <v>67</v>
      </c>
      <c r="O8" s="30">
        <v>15</v>
      </c>
      <c r="P8" s="37">
        <v>15</v>
      </c>
      <c r="Q8" s="37">
        <v>15</v>
      </c>
      <c r="R8" s="37">
        <v>15</v>
      </c>
      <c r="S8" s="37">
        <v>15</v>
      </c>
      <c r="T8" s="37">
        <v>15</v>
      </c>
      <c r="U8" s="37">
        <v>15</v>
      </c>
      <c r="V8" s="37">
        <f t="shared" si="1"/>
        <v>105</v>
      </c>
      <c r="W8" s="41" t="str">
        <f t="shared" si="2"/>
        <v>Fuerte</v>
      </c>
      <c r="X8" s="37" t="s">
        <v>143</v>
      </c>
      <c r="Y8" s="37" t="s">
        <v>144</v>
      </c>
      <c r="Z8" s="37" t="s">
        <v>96</v>
      </c>
      <c r="AA8" s="37" t="s">
        <v>98</v>
      </c>
      <c r="AB8" s="37" t="str">
        <f t="shared" si="3"/>
        <v>BAJALEVE</v>
      </c>
      <c r="AC8" s="38" t="str">
        <f>VLOOKUP(AB8,'BD ID COLOR'!$A$7:$B$31,2,0)</f>
        <v>BAJO</v>
      </c>
    </row>
    <row r="9" spans="1:29" ht="68.25" customHeight="1" x14ac:dyDescent="0.25">
      <c r="A9" s="30" t="s">
        <v>77</v>
      </c>
      <c r="B9" s="30" t="s">
        <v>81</v>
      </c>
      <c r="C9" s="30" t="s">
        <v>48</v>
      </c>
      <c r="D9" s="30" t="s">
        <v>73</v>
      </c>
      <c r="E9" s="30" t="s">
        <v>85</v>
      </c>
      <c r="F9" s="30" t="s">
        <v>97</v>
      </c>
      <c r="G9" s="56" t="s">
        <v>98</v>
      </c>
      <c r="H9" s="56" t="str">
        <f t="shared" ref="H9:H11" si="4">+F9&amp;G9</f>
        <v>MUY BAJALEVE</v>
      </c>
      <c r="I9" s="61" t="str">
        <f>VLOOKUP(H9,'BD ID COLOR'!$A$7:$B$31,2,0)</f>
        <v>BAJO</v>
      </c>
      <c r="J9" s="40" t="s">
        <v>174</v>
      </c>
      <c r="K9" s="30" t="s">
        <v>153</v>
      </c>
      <c r="L9" s="38" t="s">
        <v>167</v>
      </c>
      <c r="M9" s="40" t="s">
        <v>175</v>
      </c>
      <c r="N9" s="30" t="s">
        <v>67</v>
      </c>
      <c r="O9" s="30">
        <v>15</v>
      </c>
      <c r="P9" s="37">
        <v>15</v>
      </c>
      <c r="Q9" s="37">
        <v>15</v>
      </c>
      <c r="R9" s="37">
        <v>15</v>
      </c>
      <c r="S9" s="37">
        <v>15</v>
      </c>
      <c r="T9" s="37">
        <v>15</v>
      </c>
      <c r="U9" s="37">
        <v>15</v>
      </c>
      <c r="V9" s="37">
        <f t="shared" ref="V9:V11" si="5">SUM(O9+P9+Q9+R9+S9+T9+U9)</f>
        <v>105</v>
      </c>
      <c r="W9" s="41" t="str">
        <f t="shared" ref="W9:W11" si="6">IF(AND(V9&gt;=86,V9&lt;=95),"Moderado",IF(V9&gt;=96,"Fuerte","Débil"))</f>
        <v>Fuerte</v>
      </c>
      <c r="X9" s="37" t="s">
        <v>143</v>
      </c>
      <c r="Y9" s="37" t="s">
        <v>144</v>
      </c>
      <c r="Z9" s="37" t="s">
        <v>97</v>
      </c>
      <c r="AA9" s="37" t="s">
        <v>98</v>
      </c>
      <c r="AB9" s="37" t="str">
        <f t="shared" ref="AB9:AB11" si="7">+Z9&amp;AA9</f>
        <v>MUY BAJALEVE</v>
      </c>
      <c r="AC9" s="38" t="str">
        <f>VLOOKUP(AB9,'BD ID COLOR'!$A$7:$B$31,2,0)</f>
        <v>BAJO</v>
      </c>
    </row>
    <row r="10" spans="1:29" ht="114.75" customHeight="1" x14ac:dyDescent="0.25">
      <c r="A10" s="30" t="s">
        <v>74</v>
      </c>
      <c r="B10" s="30" t="s">
        <v>75</v>
      </c>
      <c r="C10" s="30" t="s">
        <v>80</v>
      </c>
      <c r="D10" s="30" t="s">
        <v>78</v>
      </c>
      <c r="E10" s="30" t="s">
        <v>84</v>
      </c>
      <c r="F10" s="30" t="s">
        <v>97</v>
      </c>
      <c r="G10" s="56" t="s">
        <v>98</v>
      </c>
      <c r="H10" s="56" t="str">
        <f t="shared" si="4"/>
        <v>MUY BAJALEVE</v>
      </c>
      <c r="I10" s="61" t="str">
        <f>VLOOKUP(H10,'BD ID COLOR'!$A$7:$B$31,2,0)</f>
        <v>BAJO</v>
      </c>
      <c r="J10" s="40" t="s">
        <v>176</v>
      </c>
      <c r="K10" s="30" t="s">
        <v>153</v>
      </c>
      <c r="L10" s="38" t="s">
        <v>167</v>
      </c>
      <c r="M10" s="40" t="s">
        <v>177</v>
      </c>
      <c r="N10" s="30" t="s">
        <v>67</v>
      </c>
      <c r="O10" s="30">
        <v>15</v>
      </c>
      <c r="P10" s="37">
        <v>15</v>
      </c>
      <c r="Q10" s="37">
        <v>15</v>
      </c>
      <c r="R10" s="37">
        <v>15</v>
      </c>
      <c r="S10" s="37">
        <v>15</v>
      </c>
      <c r="T10" s="37">
        <v>15</v>
      </c>
      <c r="U10" s="37">
        <v>15</v>
      </c>
      <c r="V10" s="37">
        <f t="shared" si="5"/>
        <v>105</v>
      </c>
      <c r="W10" s="41" t="str">
        <f t="shared" si="6"/>
        <v>Fuerte</v>
      </c>
      <c r="X10" s="37" t="s">
        <v>143</v>
      </c>
      <c r="Y10" s="37" t="s">
        <v>144</v>
      </c>
      <c r="Z10" s="37" t="s">
        <v>96</v>
      </c>
      <c r="AA10" s="37" t="s">
        <v>98</v>
      </c>
      <c r="AB10" s="37" t="str">
        <f t="shared" si="7"/>
        <v>BAJALEVE</v>
      </c>
      <c r="AC10" s="38" t="str">
        <f>VLOOKUP(AB10,'BD ID COLOR'!$A$7:$B$31,2,0)</f>
        <v>BAJO</v>
      </c>
    </row>
    <row r="11" spans="1:29" ht="116.25" customHeight="1" x14ac:dyDescent="0.25">
      <c r="A11" s="30" t="s">
        <v>74</v>
      </c>
      <c r="B11" s="30" t="s">
        <v>76</v>
      </c>
      <c r="C11" s="30" t="s">
        <v>80</v>
      </c>
      <c r="D11" s="30" t="s">
        <v>79</v>
      </c>
      <c r="E11" s="30" t="s">
        <v>84</v>
      </c>
      <c r="F11" s="30" t="s">
        <v>97</v>
      </c>
      <c r="G11" s="56" t="s">
        <v>98</v>
      </c>
      <c r="H11" s="56" t="str">
        <f t="shared" si="4"/>
        <v>MUY BAJALEVE</v>
      </c>
      <c r="I11" s="61" t="str">
        <f>VLOOKUP(H11,'BD ID COLOR'!$A$7:$B$31,2,0)</f>
        <v>BAJO</v>
      </c>
      <c r="J11" s="40" t="s">
        <v>178</v>
      </c>
      <c r="K11" s="30" t="s">
        <v>153</v>
      </c>
      <c r="L11" s="38" t="s">
        <v>167</v>
      </c>
      <c r="M11" s="40" t="s">
        <v>179</v>
      </c>
      <c r="N11" s="30" t="s">
        <v>67</v>
      </c>
      <c r="O11" s="30">
        <v>15</v>
      </c>
      <c r="P11" s="37">
        <v>15</v>
      </c>
      <c r="Q11" s="37">
        <v>15</v>
      </c>
      <c r="R11" s="37">
        <v>15</v>
      </c>
      <c r="S11" s="37">
        <v>15</v>
      </c>
      <c r="T11" s="37">
        <v>15</v>
      </c>
      <c r="U11" s="37">
        <v>15</v>
      </c>
      <c r="V11" s="37">
        <f t="shared" si="5"/>
        <v>105</v>
      </c>
      <c r="W11" s="41" t="str">
        <f t="shared" si="6"/>
        <v>Fuerte</v>
      </c>
      <c r="X11" s="37" t="s">
        <v>143</v>
      </c>
      <c r="Y11" s="37" t="s">
        <v>144</v>
      </c>
      <c r="Z11" s="37" t="s">
        <v>96</v>
      </c>
      <c r="AA11" s="37" t="s">
        <v>98</v>
      </c>
      <c r="AB11" s="37" t="str">
        <f t="shared" si="7"/>
        <v>BAJALEVE</v>
      </c>
      <c r="AC11" s="38" t="str">
        <f>VLOOKUP(AB11,'BD ID COLOR'!$A$7:$B$31,2,0)</f>
        <v>BAJO</v>
      </c>
    </row>
    <row r="12" spans="1:29" x14ac:dyDescent="0.25">
      <c r="B12" s="11"/>
      <c r="C12" s="11"/>
      <c r="D12" s="11"/>
      <c r="E12" s="11"/>
      <c r="F12" s="11"/>
      <c r="G12" s="11"/>
      <c r="H12" s="11"/>
      <c r="I12" s="11"/>
      <c r="J12" s="138"/>
      <c r="K12" s="138"/>
      <c r="L12" s="138"/>
      <c r="M12" s="138"/>
      <c r="N12" s="138"/>
      <c r="O12" s="138"/>
      <c r="U12" s="11"/>
      <c r="V12" s="11"/>
      <c r="W12" s="11"/>
      <c r="X12" s="11"/>
      <c r="Y12" s="11"/>
      <c r="Z12" s="11"/>
      <c r="AA12" s="11"/>
      <c r="AB12" s="11"/>
      <c r="AC12" s="138"/>
    </row>
    <row r="13" spans="1:29" x14ac:dyDescent="0.25">
      <c r="B13" s="11"/>
      <c r="C13" s="11"/>
      <c r="D13" s="11"/>
      <c r="E13" s="11"/>
      <c r="F13" s="11"/>
      <c r="G13" s="11"/>
      <c r="H13" s="11"/>
      <c r="I13" s="11"/>
      <c r="J13" s="138"/>
      <c r="K13" s="138"/>
      <c r="L13" s="138"/>
      <c r="M13" s="138"/>
      <c r="N13" s="138"/>
      <c r="O13" s="138"/>
      <c r="U13" s="11"/>
      <c r="V13" s="11"/>
      <c r="W13" s="11"/>
      <c r="X13" s="11"/>
      <c r="Y13" s="11"/>
      <c r="Z13" s="11"/>
      <c r="AA13" s="11"/>
      <c r="AB13" s="11"/>
      <c r="AC13" s="138"/>
    </row>
    <row r="14" spans="1:29" x14ac:dyDescent="0.25">
      <c r="B14" s="11"/>
      <c r="C14" s="11"/>
      <c r="D14" s="11"/>
      <c r="E14" s="11"/>
      <c r="F14" s="11"/>
      <c r="G14" s="11"/>
      <c r="H14" s="11"/>
      <c r="I14" s="11"/>
      <c r="J14" s="138"/>
      <c r="K14" s="138"/>
      <c r="L14" s="138"/>
      <c r="M14" s="138"/>
      <c r="N14" s="138"/>
      <c r="O14" s="138"/>
      <c r="U14" s="11"/>
      <c r="V14" s="11"/>
      <c r="W14" s="11"/>
      <c r="X14" s="11"/>
      <c r="Y14" s="11"/>
      <c r="Z14" s="11"/>
      <c r="AA14" s="11"/>
      <c r="AB14" s="11"/>
      <c r="AC14" s="138"/>
    </row>
    <row r="15" spans="1:29" x14ac:dyDescent="0.25">
      <c r="B15" s="11"/>
      <c r="C15" s="11"/>
      <c r="D15" s="11"/>
      <c r="E15" s="11"/>
      <c r="F15" s="11"/>
      <c r="G15" s="11"/>
      <c r="H15" s="11"/>
      <c r="I15" s="11"/>
      <c r="J15" s="138"/>
      <c r="K15" s="138"/>
      <c r="L15" s="138"/>
      <c r="M15" s="138"/>
      <c r="N15" s="138"/>
      <c r="O15" s="138"/>
      <c r="U15" s="11"/>
      <c r="V15" s="11"/>
      <c r="W15" s="11"/>
      <c r="X15" s="11"/>
      <c r="Y15" s="11"/>
      <c r="Z15" s="11"/>
      <c r="AA15" s="11"/>
      <c r="AB15" s="11"/>
      <c r="AC15" s="138"/>
    </row>
    <row r="16" spans="1:29" x14ac:dyDescent="0.25">
      <c r="B16" s="11"/>
      <c r="C16" s="11"/>
      <c r="D16" s="11"/>
      <c r="E16" s="11"/>
      <c r="F16" s="11"/>
      <c r="G16" s="11"/>
      <c r="H16" s="11"/>
      <c r="I16" s="11"/>
      <c r="J16" s="138"/>
      <c r="K16" s="138"/>
      <c r="L16" s="138"/>
      <c r="M16" s="138"/>
      <c r="N16" s="138"/>
      <c r="O16" s="138"/>
      <c r="U16" s="11"/>
      <c r="V16" s="11"/>
      <c r="W16" s="11"/>
      <c r="X16" s="11"/>
      <c r="Y16" s="11"/>
      <c r="Z16" s="11"/>
      <c r="AA16" s="11"/>
      <c r="AB16" s="11"/>
      <c r="AC16" s="138"/>
    </row>
    <row r="17" spans="2:29" s="11" customFormat="1" ht="12.75" x14ac:dyDescent="0.25">
      <c r="J17" s="138"/>
      <c r="K17" s="138"/>
      <c r="L17" s="138"/>
      <c r="M17" s="138"/>
      <c r="N17" s="138"/>
      <c r="O17" s="138"/>
      <c r="AC17" s="138"/>
    </row>
    <row r="18" spans="2:29" s="11" customFormat="1" ht="12.75" x14ac:dyDescent="0.25">
      <c r="J18" s="138"/>
      <c r="K18" s="138"/>
      <c r="L18" s="138"/>
      <c r="M18" s="138"/>
      <c r="N18" s="138"/>
      <c r="O18" s="138"/>
      <c r="AC18" s="138"/>
    </row>
    <row r="19" spans="2:29" s="11" customFormat="1" ht="12.75" x14ac:dyDescent="0.25">
      <c r="J19" s="138"/>
      <c r="K19" s="138"/>
      <c r="L19" s="138"/>
      <c r="M19" s="138"/>
      <c r="N19" s="138"/>
      <c r="O19" s="138"/>
      <c r="AC19" s="138"/>
    </row>
    <row r="20" spans="2:29" s="11" customFormat="1" ht="12.75" x14ac:dyDescent="0.25">
      <c r="J20" s="138"/>
      <c r="K20" s="138"/>
      <c r="L20" s="138"/>
      <c r="M20" s="138"/>
      <c r="N20" s="138"/>
      <c r="O20" s="138"/>
      <c r="AC20" s="138"/>
    </row>
    <row r="21" spans="2:29" x14ac:dyDescent="0.25">
      <c r="B21" s="11"/>
      <c r="C21" s="11"/>
      <c r="D21" s="11"/>
      <c r="E21" s="11"/>
      <c r="F21" s="11"/>
      <c r="G21" s="11"/>
      <c r="H21" s="11"/>
      <c r="I21" s="11"/>
      <c r="J21" s="138"/>
      <c r="K21" s="138"/>
      <c r="L21" s="138"/>
      <c r="M21" s="138"/>
      <c r="N21" s="138"/>
      <c r="O21" s="138"/>
      <c r="U21" s="11"/>
      <c r="V21" s="11"/>
      <c r="W21" s="11"/>
      <c r="X21" s="11"/>
      <c r="Y21" s="11"/>
      <c r="Z21" s="11"/>
      <c r="AA21" s="11"/>
      <c r="AB21" s="11"/>
      <c r="AC21" s="138"/>
    </row>
    <row r="22" spans="2:29" x14ac:dyDescent="0.25">
      <c r="B22" s="11"/>
      <c r="C22" s="11"/>
      <c r="D22" s="11"/>
      <c r="E22" s="11"/>
      <c r="F22" s="11"/>
      <c r="G22" s="11"/>
      <c r="H22" s="11"/>
      <c r="I22" s="11"/>
      <c r="J22" s="138"/>
      <c r="K22" s="138"/>
      <c r="L22" s="138"/>
      <c r="M22" s="138"/>
      <c r="N22" s="138"/>
      <c r="O22" s="138"/>
      <c r="U22" s="11"/>
      <c r="V22" s="11"/>
      <c r="W22" s="11"/>
      <c r="X22" s="11"/>
      <c r="Y22" s="11"/>
      <c r="Z22" s="11"/>
      <c r="AA22" s="11"/>
      <c r="AB22" s="11"/>
      <c r="AC22" s="138"/>
    </row>
    <row r="23" spans="2:29" x14ac:dyDescent="0.25">
      <c r="B23" s="11"/>
      <c r="C23" s="11"/>
      <c r="D23" s="11"/>
      <c r="E23" s="11"/>
      <c r="F23" s="11"/>
      <c r="G23" s="11"/>
      <c r="H23" s="11"/>
      <c r="I23" s="11"/>
      <c r="J23" s="138"/>
      <c r="K23" s="138"/>
      <c r="L23" s="138"/>
      <c r="M23" s="138"/>
      <c r="N23" s="138"/>
      <c r="O23" s="138"/>
      <c r="U23" s="11"/>
      <c r="V23" s="11"/>
      <c r="W23" s="11"/>
      <c r="X23" s="11"/>
      <c r="Y23" s="11"/>
      <c r="Z23" s="11"/>
      <c r="AA23" s="11"/>
      <c r="AB23" s="11"/>
      <c r="AC23" s="138"/>
    </row>
    <row r="24" spans="2:29" x14ac:dyDescent="0.25">
      <c r="B24" s="11"/>
      <c r="C24" s="11"/>
      <c r="D24" s="11"/>
      <c r="E24" s="11"/>
      <c r="F24" s="11"/>
      <c r="G24" s="11"/>
      <c r="H24" s="11"/>
      <c r="I24" s="11"/>
      <c r="J24" s="138"/>
      <c r="K24" s="138"/>
      <c r="L24" s="138"/>
      <c r="M24" s="138"/>
      <c r="N24" s="138"/>
      <c r="O24" s="138"/>
      <c r="U24" s="11"/>
      <c r="V24" s="11"/>
      <c r="W24" s="11"/>
      <c r="X24" s="11"/>
      <c r="Y24" s="11"/>
      <c r="Z24" s="11"/>
      <c r="AA24" s="11"/>
      <c r="AB24" s="11"/>
      <c r="AC24" s="138"/>
    </row>
    <row r="25" spans="2:29" x14ac:dyDescent="0.25">
      <c r="B25" s="11"/>
      <c r="C25" s="11"/>
      <c r="D25" s="11"/>
      <c r="E25" s="11"/>
      <c r="F25" s="11"/>
      <c r="G25" s="11"/>
      <c r="H25" s="11"/>
      <c r="I25" s="11"/>
      <c r="J25" s="138"/>
      <c r="K25" s="138"/>
      <c r="L25" s="138"/>
      <c r="M25" s="138"/>
      <c r="N25" s="138"/>
      <c r="O25" s="13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38"/>
    </row>
  </sheetData>
  <sheetProtection formatCells="0" formatColumns="0" formatRows="0" insertColumns="0" selectLockedCells="1"/>
  <mergeCells count="6">
    <mergeCell ref="X1:Y1"/>
    <mergeCell ref="Z1:AC1"/>
    <mergeCell ref="A1:E1"/>
    <mergeCell ref="J1:M1"/>
    <mergeCell ref="O1:W1"/>
    <mergeCell ref="F1:I1"/>
  </mergeCells>
  <conditionalFormatting sqref="I3:I11">
    <cfRule type="containsText" dxfId="18" priority="4" operator="containsText" text="EXTREMO">
      <formula>NOT(ISERROR(SEARCH("EXTREMO",I3)))</formula>
    </cfRule>
    <cfRule type="containsText" dxfId="17" priority="5" operator="containsText" text="ALTO">
      <formula>NOT(ISERROR(SEARCH("ALTO",I3)))</formula>
    </cfRule>
    <cfRule type="containsText" dxfId="16" priority="6" operator="containsText" text="MODERADO">
      <formula>NOT(ISERROR(SEARCH("MODERADO",I3)))</formula>
    </cfRule>
    <cfRule type="containsText" dxfId="15" priority="7" operator="containsText" text="BAJO">
      <formula>NOT(ISERROR(SEARCH("BAJO",I3)))</formula>
    </cfRule>
  </conditionalFormatting>
  <conditionalFormatting sqref="W3:W11">
    <cfRule type="containsText" dxfId="14" priority="1" operator="containsText" text="Moderado">
      <formula>NOT(ISERROR(SEARCH("Moderado",W3)))</formula>
    </cfRule>
    <cfRule type="containsText" dxfId="13" priority="2" operator="containsText" text="Fuerte">
      <formula>NOT(ISERROR(SEARCH("Fuerte",W3)))</formula>
    </cfRule>
    <cfRule type="containsText" dxfId="12" priority="3" operator="containsText" text="Débil">
      <formula>NOT(ISERROR(SEARCH("Débil",W3)))</formula>
    </cfRule>
  </conditionalFormatting>
  <conditionalFormatting sqref="AC6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7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9:AC11 AC3:AC5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F3:F11" xr:uid="{00000000-0002-0000-0100-000000000000}">
      <formula1>PROBABILIDAD</formula1>
    </dataValidation>
    <dataValidation type="list" allowBlank="1" showInputMessage="1" showErrorMessage="1" sqref="G3:G11" xr:uid="{00000000-0002-0000-0100-000001000000}">
      <formula1>IMPACTO</formula1>
    </dataValidation>
  </dataValidations>
  <pageMargins left="0.7" right="0.7" top="0.75" bottom="0.75" header="0.3" footer="0.3"/>
  <pageSetup scale="12" orientation="portrait" r:id="rId1"/>
  <headerFooter>
    <oddHeader>&amp;C&amp;"Arial Narrow,Normal"&amp;18&amp;K02-022
MATRIZ DE RIESGOS DE CORRUPCION 2020
PARA COMENTARIOS U OBSERVACIONES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87" id="{C34F85D4-E48A-47C3-A50D-570FD23D5DF8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AC3:AC5 AC9:AC11</xm:sqref>
        </x14:conditionalFormatting>
        <x14:conditionalFormatting xmlns:xm="http://schemas.microsoft.com/office/excel/2006/main">
          <x14:cfRule type="containsText" priority="8" operator="containsText" id="{EEA53FE9-1FFF-45EC-8732-492CE00B8CED}">
            <xm:f>NOT(ISERROR(SEARCH(Hoja2!$N$8,AC3)))</xm:f>
            <xm:f>Hoja2!$N$8</xm:f>
            <x14:dxf>
              <fill>
                <patternFill>
                  <bgColor rgb="FF92D050"/>
                </patternFill>
              </fill>
            </x14:dxf>
          </x14:cfRule>
          <x14:cfRule type="containsText" priority="9" operator="containsText" id="{36CA8878-70D7-48DD-8716-40050FC04DAA}">
            <xm:f>NOT(ISERROR(SEARCH(Hoja2!$P$8,AC3)))</xm:f>
            <xm:f>Hoja2!$P$8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0" operator="containsText" id="{92423F80-8E15-4329-A7CB-EE98C81641DF}">
            <xm:f>NOT(ISERROR(SEARCH(Hoja2!$Q$8,AC3)))</xm:f>
            <xm:f>Hoja2!$Q$8</xm:f>
            <x14:dxf>
              <fill>
                <patternFill>
                  <bgColor rgb="FFEC8D0E"/>
                </patternFill>
              </fill>
            </x14:dxf>
          </x14:cfRule>
          <x14:cfRule type="containsText" priority="11" operator="containsText" id="{F7FD1118-63BA-4712-8E59-FE1E8181763B}">
            <xm:f>NOT(ISERROR(SEARCH(Hoja2!$R$9,AC3)))</xm:f>
            <xm:f>Hoja2!$R$9</xm:f>
            <x14:dxf>
              <fill>
                <patternFill>
                  <bgColor rgb="FFFF0000"/>
                </patternFill>
              </fill>
            </x14:dxf>
          </x14:cfRule>
          <xm:sqref>AC3:AC11</xm:sqref>
        </x14:conditionalFormatting>
        <x14:conditionalFormatting xmlns:xm="http://schemas.microsoft.com/office/excel/2006/main">
          <x14:cfRule type="colorScale" priority="64" id="{3B8C9077-8AD3-4F88-A897-BE17DCB9FA9A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AC6</xm:sqref>
        </x14:conditionalFormatting>
        <x14:conditionalFormatting xmlns:xm="http://schemas.microsoft.com/office/excel/2006/main">
          <x14:cfRule type="colorScale" priority="38" id="{54632B94-C6DF-4E67-B9E1-A1C029E53068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AC7</xm:sqref>
        </x14:conditionalFormatting>
        <x14:conditionalFormatting xmlns:xm="http://schemas.microsoft.com/office/excel/2006/main">
          <x14:cfRule type="colorScale" priority="25" id="{46109BB4-6CCD-4C03-912C-4546FDE9710E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'BD Mapa calor'!$C$24:$C$28</xm:f>
          </x14:formula1>
          <xm:sqref>Z3:Z11</xm:sqref>
        </x14:dataValidation>
        <x14:dataValidation type="list" allowBlank="1" showInputMessage="1" showErrorMessage="1" xr:uid="{00000000-0002-0000-0100-000003000000}">
          <x14:formula1>
            <xm:f>'BD Mapa calor'!$D$29:$H$29</xm:f>
          </x14:formula1>
          <xm:sqref>AA3:AA11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view="pageBreakPreview" zoomScale="80" zoomScaleNormal="40" zoomScaleSheetLayoutView="80" workbookViewId="0">
      <selection activeCell="E26" sqref="E25:E26"/>
    </sheetView>
  </sheetViews>
  <sheetFormatPr baseColWidth="10" defaultRowHeight="15" x14ac:dyDescent="0.25"/>
  <cols>
    <col min="5" max="5" width="12.85546875" customWidth="1"/>
    <col min="6" max="6" width="12.5703125" customWidth="1"/>
    <col min="7" max="7" width="12.7109375" customWidth="1"/>
    <col min="8" max="8" width="12.85546875" customWidth="1"/>
    <col min="9" max="9" width="14.7109375" customWidth="1"/>
    <col min="15" max="15" width="15.28515625" customWidth="1"/>
    <col min="16" max="16" width="13.5703125" customWidth="1"/>
    <col min="17" max="17" width="16.85546875" customWidth="1"/>
    <col min="18" max="18" width="17.85546875" customWidth="1"/>
  </cols>
  <sheetData>
    <row r="1" spans="1:18" ht="15" customHeight="1" x14ac:dyDescent="0.25">
      <c r="A1" s="85"/>
      <c r="B1" s="86"/>
      <c r="C1" s="105" t="s">
        <v>146</v>
      </c>
      <c r="D1" s="106"/>
      <c r="E1" s="106"/>
      <c r="F1" s="106"/>
      <c r="G1" s="106"/>
      <c r="H1" s="107"/>
      <c r="I1" s="99" t="s">
        <v>147</v>
      </c>
      <c r="J1" s="100"/>
      <c r="K1" s="93" t="s">
        <v>152</v>
      </c>
      <c r="L1" s="94"/>
    </row>
    <row r="2" spans="1:18" ht="15" customHeight="1" x14ac:dyDescent="0.25">
      <c r="A2" s="87"/>
      <c r="B2" s="88"/>
      <c r="C2" s="108" t="s">
        <v>151</v>
      </c>
      <c r="D2" s="109"/>
      <c r="E2" s="109"/>
      <c r="F2" s="109"/>
      <c r="G2" s="109"/>
      <c r="H2" s="110"/>
      <c r="I2" s="101" t="s">
        <v>148</v>
      </c>
      <c r="J2" s="102"/>
      <c r="K2" s="95" t="s">
        <v>149</v>
      </c>
      <c r="L2" s="96"/>
    </row>
    <row r="3" spans="1:18" ht="15" customHeight="1" thickBot="1" x14ac:dyDescent="0.3">
      <c r="A3" s="89"/>
      <c r="B3" s="90"/>
      <c r="C3" s="111"/>
      <c r="D3" s="112"/>
      <c r="E3" s="112"/>
      <c r="F3" s="112"/>
      <c r="G3" s="112"/>
      <c r="H3" s="113"/>
      <c r="I3" s="103" t="s">
        <v>150</v>
      </c>
      <c r="J3" s="104"/>
      <c r="K3" s="97">
        <v>45328</v>
      </c>
      <c r="L3" s="98"/>
    </row>
    <row r="4" spans="1:18" ht="15.75" thickBot="1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8" x14ac:dyDescent="0.25">
      <c r="A5" s="88"/>
      <c r="B5" s="88"/>
      <c r="C5" s="77" t="s">
        <v>107</v>
      </c>
      <c r="D5" s="78"/>
      <c r="E5" s="78"/>
      <c r="F5" s="78"/>
      <c r="G5" s="78"/>
      <c r="H5" s="78"/>
      <c r="I5" s="78"/>
      <c r="J5" s="78"/>
      <c r="K5" s="79"/>
      <c r="L5" s="88"/>
    </row>
    <row r="6" spans="1:18" x14ac:dyDescent="0.25">
      <c r="A6" s="88"/>
      <c r="B6" s="88"/>
      <c r="C6" s="80"/>
      <c r="D6" s="81"/>
      <c r="E6" s="81"/>
      <c r="F6" s="81"/>
      <c r="G6" s="81"/>
      <c r="H6" s="81"/>
      <c r="I6" s="81"/>
      <c r="J6" s="81"/>
      <c r="K6" s="82"/>
      <c r="L6" s="88"/>
    </row>
    <row r="7" spans="1:18" x14ac:dyDescent="0.25">
      <c r="A7" s="88"/>
      <c r="B7" s="88"/>
      <c r="C7" s="46"/>
      <c r="K7" s="47"/>
      <c r="L7" s="88"/>
    </row>
    <row r="8" spans="1:18" x14ac:dyDescent="0.25">
      <c r="A8" s="88"/>
      <c r="B8" s="88"/>
      <c r="C8" s="46"/>
      <c r="E8" s="83" t="s">
        <v>102</v>
      </c>
      <c r="F8" s="83"/>
      <c r="G8" s="83"/>
      <c r="H8" s="83"/>
      <c r="I8" s="83"/>
      <c r="K8" s="47"/>
      <c r="L8" s="88"/>
    </row>
    <row r="9" spans="1:18" x14ac:dyDescent="0.25">
      <c r="A9" s="88"/>
      <c r="B9" s="88"/>
      <c r="C9" s="46"/>
      <c r="K9" s="47"/>
      <c r="L9" s="88"/>
      <c r="O9" s="34"/>
      <c r="P9" s="34"/>
      <c r="Q9" s="34"/>
      <c r="R9" s="34"/>
    </row>
    <row r="10" spans="1:18" ht="38.25" customHeight="1" x14ac:dyDescent="0.25">
      <c r="A10" s="88"/>
      <c r="B10" s="88"/>
      <c r="C10" s="91" t="s">
        <v>103</v>
      </c>
      <c r="D10" s="34" t="s">
        <v>93</v>
      </c>
      <c r="E10" s="58" t="str">
        <f>$D$10&amp;E15</f>
        <v>MUY ALTALEVE</v>
      </c>
      <c r="F10" s="58" t="str">
        <f t="shared" ref="F10:I10" si="0">$D$10&amp;F15</f>
        <v>MUY ALTAMENOR</v>
      </c>
      <c r="G10" s="58" t="str">
        <f t="shared" si="0"/>
        <v>MUY ALTAMODERADO</v>
      </c>
      <c r="H10" s="58" t="str">
        <f t="shared" si="0"/>
        <v>MUY ALTAMAYOR</v>
      </c>
      <c r="I10" s="62" t="str">
        <f t="shared" si="0"/>
        <v>MUY ALTACATASTRÓFICO</v>
      </c>
      <c r="K10" s="48" t="s">
        <v>104</v>
      </c>
      <c r="L10" s="88"/>
      <c r="N10" s="34"/>
      <c r="R10" s="34"/>
    </row>
    <row r="11" spans="1:18" ht="41.25" customHeight="1" x14ac:dyDescent="0.25">
      <c r="A11" s="88"/>
      <c r="B11" s="88"/>
      <c r="C11" s="92"/>
      <c r="D11" s="34" t="s">
        <v>94</v>
      </c>
      <c r="E11" s="60" t="str">
        <f>$D$11&amp;E15</f>
        <v>ALTALEVE</v>
      </c>
      <c r="F11" s="60" t="str">
        <f t="shared" ref="F11:I11" si="1">$D$11&amp;F15</f>
        <v>ALTAMENOR</v>
      </c>
      <c r="G11" s="58" t="str">
        <f t="shared" si="1"/>
        <v>ALTAMODERADO</v>
      </c>
      <c r="H11" s="58" t="str">
        <f t="shared" si="1"/>
        <v>ALTAMAYOR</v>
      </c>
      <c r="I11" s="62" t="str">
        <f t="shared" si="1"/>
        <v>ALTACATASTRÓFICO</v>
      </c>
      <c r="K11" s="49" t="s">
        <v>105</v>
      </c>
      <c r="L11" s="88"/>
      <c r="N11" s="34"/>
      <c r="R11" s="34"/>
    </row>
    <row r="12" spans="1:18" ht="40.5" customHeight="1" x14ac:dyDescent="0.25">
      <c r="A12" s="88"/>
      <c r="B12" s="88"/>
      <c r="C12" s="92"/>
      <c r="D12" s="34" t="s">
        <v>95</v>
      </c>
      <c r="E12" s="60" t="str">
        <f>$D$12&amp;E15</f>
        <v>MEDIALEVE</v>
      </c>
      <c r="F12" s="60" t="str">
        <f t="shared" ref="F12:I12" si="2">$D$12&amp;F15</f>
        <v>MEDIAMENOR</v>
      </c>
      <c r="G12" s="60" t="str">
        <f t="shared" si="2"/>
        <v>MEDIAMODERADO</v>
      </c>
      <c r="H12" s="58" t="str">
        <f t="shared" si="2"/>
        <v>MEDIAMAYOR</v>
      </c>
      <c r="I12" s="62" t="str">
        <f t="shared" si="2"/>
        <v>MEDIACATASTRÓFICO</v>
      </c>
      <c r="K12" s="50" t="s">
        <v>60</v>
      </c>
      <c r="L12" s="88"/>
      <c r="N12" s="34"/>
      <c r="R12" s="34"/>
    </row>
    <row r="13" spans="1:18" ht="39" customHeight="1" x14ac:dyDescent="0.25">
      <c r="A13" s="88"/>
      <c r="B13" s="88"/>
      <c r="C13" s="92"/>
      <c r="D13" s="34" t="s">
        <v>96</v>
      </c>
      <c r="E13" s="57" t="str">
        <f>$D$13&amp;E15</f>
        <v>BAJALEVE</v>
      </c>
      <c r="F13" s="60" t="str">
        <f t="shared" ref="F13:I13" si="3">$D$13&amp;F15</f>
        <v>BAJAMENOR</v>
      </c>
      <c r="G13" s="60" t="str">
        <f t="shared" si="3"/>
        <v>BAJAMODERADO</v>
      </c>
      <c r="H13" s="58" t="str">
        <f t="shared" si="3"/>
        <v>BAJAMAYOR</v>
      </c>
      <c r="I13" s="62" t="str">
        <f t="shared" si="3"/>
        <v>BAJACATASTRÓFICO</v>
      </c>
      <c r="K13" s="51" t="s">
        <v>106</v>
      </c>
      <c r="L13" s="88"/>
      <c r="N13" s="34"/>
      <c r="R13" s="34"/>
    </row>
    <row r="14" spans="1:18" ht="39.75" customHeight="1" x14ac:dyDescent="0.25">
      <c r="A14" s="88"/>
      <c r="B14" s="88"/>
      <c r="C14" s="92"/>
      <c r="D14" s="34" t="s">
        <v>97</v>
      </c>
      <c r="E14" s="57" t="str">
        <f>$D$14&amp;E15</f>
        <v>MUY BAJALEVE</v>
      </c>
      <c r="F14" s="57" t="str">
        <f t="shared" ref="F14:I14" si="4">$D$14&amp;F15</f>
        <v>MUY BAJAMENOR</v>
      </c>
      <c r="G14" s="60" t="str">
        <f t="shared" si="4"/>
        <v>MUY BAJAMODERADO</v>
      </c>
      <c r="H14" s="58" t="str">
        <f t="shared" si="4"/>
        <v>MUY BAJAMAYOR</v>
      </c>
      <c r="I14" s="62" t="str">
        <f t="shared" si="4"/>
        <v>MUY BAJACATASTRÓFICO</v>
      </c>
      <c r="K14" s="47"/>
      <c r="L14" s="88"/>
      <c r="N14" s="34"/>
      <c r="R14" s="34"/>
    </row>
    <row r="15" spans="1:18" ht="31.5" customHeight="1" thickBot="1" x14ac:dyDescent="0.3">
      <c r="A15" s="88"/>
      <c r="B15" s="88"/>
      <c r="C15" s="52"/>
      <c r="D15" s="53"/>
      <c r="E15" s="54" t="s">
        <v>98</v>
      </c>
      <c r="F15" s="54" t="s">
        <v>99</v>
      </c>
      <c r="G15" s="54" t="s">
        <v>60</v>
      </c>
      <c r="H15" s="54" t="s">
        <v>100</v>
      </c>
      <c r="I15" s="54" t="s">
        <v>101</v>
      </c>
      <c r="J15" s="53"/>
      <c r="K15" s="55"/>
      <c r="L15" s="88"/>
    </row>
    <row r="16" spans="1:18" x14ac:dyDescent="0.25">
      <c r="A16" s="88"/>
      <c r="B16" s="88"/>
      <c r="C16" s="86"/>
      <c r="D16" s="86"/>
      <c r="E16" s="86"/>
      <c r="F16" s="86"/>
      <c r="G16" s="86"/>
      <c r="H16" s="86"/>
      <c r="I16" s="86"/>
      <c r="J16" s="86"/>
      <c r="K16" s="86"/>
      <c r="L16" s="88"/>
    </row>
    <row r="17" spans="1:18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8" ht="15.75" thickBot="1" x14ac:dyDescent="0.3">
      <c r="A18" s="88"/>
      <c r="B18" s="88"/>
      <c r="C18" s="90"/>
      <c r="D18" s="90"/>
      <c r="E18" s="90"/>
      <c r="F18" s="90"/>
      <c r="G18" s="90"/>
      <c r="H18" s="90"/>
      <c r="I18" s="90"/>
      <c r="J18" s="90"/>
      <c r="K18" s="90"/>
      <c r="L18" s="88"/>
    </row>
    <row r="19" spans="1:18" x14ac:dyDescent="0.25">
      <c r="A19" s="88"/>
      <c r="B19" s="88"/>
      <c r="C19" s="77" t="s">
        <v>108</v>
      </c>
      <c r="D19" s="78"/>
      <c r="E19" s="78"/>
      <c r="F19" s="78"/>
      <c r="G19" s="78"/>
      <c r="H19" s="78"/>
      <c r="I19" s="78"/>
      <c r="J19" s="78"/>
      <c r="K19" s="79"/>
      <c r="L19" s="88"/>
    </row>
    <row r="20" spans="1:18" x14ac:dyDescent="0.25">
      <c r="A20" s="88"/>
      <c r="B20" s="88"/>
      <c r="C20" s="80"/>
      <c r="D20" s="81"/>
      <c r="E20" s="81"/>
      <c r="F20" s="81"/>
      <c r="G20" s="81"/>
      <c r="H20" s="81"/>
      <c r="I20" s="81"/>
      <c r="J20" s="81"/>
      <c r="K20" s="82"/>
      <c r="L20" s="88"/>
    </row>
    <row r="21" spans="1:18" x14ac:dyDescent="0.25">
      <c r="A21" s="88"/>
      <c r="B21" s="88"/>
      <c r="C21" s="46"/>
      <c r="K21" s="47"/>
      <c r="L21" s="88"/>
    </row>
    <row r="22" spans="1:18" x14ac:dyDescent="0.25">
      <c r="A22" s="88"/>
      <c r="B22" s="88"/>
      <c r="C22" s="46"/>
      <c r="E22" s="83" t="s">
        <v>102</v>
      </c>
      <c r="F22" s="83"/>
      <c r="G22" s="83"/>
      <c r="H22" s="83"/>
      <c r="I22" s="83"/>
      <c r="K22" s="47"/>
      <c r="L22" s="88"/>
    </row>
    <row r="23" spans="1:18" x14ac:dyDescent="0.25">
      <c r="A23" s="88"/>
      <c r="B23" s="88"/>
      <c r="C23" s="46"/>
      <c r="K23" s="47"/>
      <c r="L23" s="88"/>
      <c r="O23" s="34"/>
      <c r="P23" s="34"/>
      <c r="Q23" s="34"/>
      <c r="R23" s="34"/>
    </row>
    <row r="24" spans="1:18" ht="40.5" customHeight="1" x14ac:dyDescent="0.25">
      <c r="A24" s="88"/>
      <c r="B24" s="88"/>
      <c r="C24" s="91" t="s">
        <v>103</v>
      </c>
      <c r="D24" s="34" t="s">
        <v>93</v>
      </c>
      <c r="E24" s="44"/>
      <c r="F24" s="44"/>
      <c r="G24" s="44"/>
      <c r="H24" s="44"/>
      <c r="I24" s="42"/>
      <c r="K24" s="48" t="s">
        <v>104</v>
      </c>
      <c r="L24" s="88"/>
      <c r="N24" s="34"/>
    </row>
    <row r="25" spans="1:18" ht="41.25" customHeight="1" x14ac:dyDescent="0.25">
      <c r="A25" s="88"/>
      <c r="B25" s="88"/>
      <c r="C25" s="92"/>
      <c r="D25" s="34" t="s">
        <v>94</v>
      </c>
      <c r="E25" s="43"/>
      <c r="F25" s="43"/>
      <c r="G25" s="44"/>
      <c r="H25" s="44"/>
      <c r="I25" s="42"/>
      <c r="K25" s="49" t="s">
        <v>105</v>
      </c>
      <c r="L25" s="88"/>
      <c r="N25" s="34"/>
    </row>
    <row r="26" spans="1:18" ht="46.5" customHeight="1" x14ac:dyDescent="0.25">
      <c r="A26" s="88"/>
      <c r="B26" s="88"/>
      <c r="C26" s="92"/>
      <c r="D26" s="34" t="s">
        <v>95</v>
      </c>
      <c r="E26" s="43"/>
      <c r="F26" s="43"/>
      <c r="G26" s="43"/>
      <c r="H26" s="44"/>
      <c r="I26" s="42"/>
      <c r="K26" s="50" t="s">
        <v>60</v>
      </c>
      <c r="L26" s="88"/>
      <c r="N26" s="34"/>
    </row>
    <row r="27" spans="1:18" ht="48" customHeight="1" x14ac:dyDescent="0.25">
      <c r="A27" s="88"/>
      <c r="B27" s="88"/>
      <c r="C27" s="92"/>
      <c r="D27" s="34" t="s">
        <v>96</v>
      </c>
      <c r="E27" s="45"/>
      <c r="F27" s="43"/>
      <c r="G27" s="43"/>
      <c r="H27" s="44"/>
      <c r="I27" s="42"/>
      <c r="K27" s="51" t="s">
        <v>106</v>
      </c>
      <c r="L27" s="88"/>
      <c r="N27" s="34"/>
    </row>
    <row r="28" spans="1:18" ht="41.25" customHeight="1" x14ac:dyDescent="0.25">
      <c r="A28" s="88"/>
      <c r="B28" s="88"/>
      <c r="C28" s="92"/>
      <c r="D28" s="34" t="s">
        <v>97</v>
      </c>
      <c r="E28" s="45"/>
      <c r="F28" s="45"/>
      <c r="G28" s="43"/>
      <c r="H28" s="44"/>
      <c r="I28" s="42"/>
      <c r="K28" s="47"/>
      <c r="L28" s="88"/>
      <c r="N28" s="34"/>
    </row>
    <row r="29" spans="1:18" ht="15.75" thickBot="1" x14ac:dyDescent="0.3">
      <c r="A29" s="88"/>
      <c r="B29" s="88"/>
      <c r="C29" s="52"/>
      <c r="D29" s="53"/>
      <c r="E29" s="54" t="s">
        <v>98</v>
      </c>
      <c r="F29" s="54" t="s">
        <v>99</v>
      </c>
      <c r="G29" s="54" t="s">
        <v>60</v>
      </c>
      <c r="H29" s="54" t="s">
        <v>100</v>
      </c>
      <c r="I29" s="54" t="s">
        <v>101</v>
      </c>
      <c r="J29" s="53"/>
      <c r="K29" s="55"/>
      <c r="L29" s="88"/>
    </row>
    <row r="30" spans="1:18" x14ac:dyDescent="0.25">
      <c r="A30" s="88"/>
      <c r="B30" s="88"/>
      <c r="C30" s="86"/>
      <c r="D30" s="86"/>
      <c r="E30" s="86"/>
      <c r="F30" s="86"/>
      <c r="G30" s="86"/>
      <c r="H30" s="86"/>
      <c r="I30" s="86"/>
      <c r="J30" s="86"/>
      <c r="K30" s="86"/>
      <c r="L30" s="88"/>
    </row>
    <row r="31" spans="1:18" ht="30.6" customHeight="1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</sheetData>
  <mergeCells count="21">
    <mergeCell ref="I1:J1"/>
    <mergeCell ref="I2:J2"/>
    <mergeCell ref="I3:J3"/>
    <mergeCell ref="C1:H1"/>
    <mergeCell ref="C2:H3"/>
    <mergeCell ref="C19:K20"/>
    <mergeCell ref="E22:I22"/>
    <mergeCell ref="A31:L31"/>
    <mergeCell ref="A1:B3"/>
    <mergeCell ref="A4:B30"/>
    <mergeCell ref="C4:L4"/>
    <mergeCell ref="L5:L30"/>
    <mergeCell ref="C16:K18"/>
    <mergeCell ref="C30:K30"/>
    <mergeCell ref="C24:C28"/>
    <mergeCell ref="K1:L1"/>
    <mergeCell ref="K2:L2"/>
    <mergeCell ref="K3:L3"/>
    <mergeCell ref="C5:K6"/>
    <mergeCell ref="E8:I8"/>
    <mergeCell ref="C10:C14"/>
  </mergeCells>
  <conditionalFormatting sqref="R10:R14">
    <cfRule type="containsText" dxfId="7" priority="1" operator="containsText" text="BAJO">
      <formula>NOT(ISERROR(SEARCH("BAJO",R10)))</formula>
    </cfRule>
    <cfRule type="containsText" dxfId="6" priority="2" operator="containsText" text="MODERADO">
      <formula>NOT(ISERROR(SEARCH("MODERADO",R10)))</formula>
    </cfRule>
    <cfRule type="containsText" dxfId="5" priority="3" operator="containsText" text="ALTO">
      <formula>NOT(ISERROR(SEARCH("ALTO",R10)))</formula>
    </cfRule>
    <cfRule type="containsText" dxfId="4" priority="4" operator="containsText" text="EXTREMO">
      <formula>NOT(ISERROR(SEARCH("EXTREMO",R10)))</formula>
    </cfRule>
  </conditionalFormatting>
  <dataValidations count="3">
    <dataValidation type="list" allowBlank="1" showInputMessage="1" showErrorMessage="1" sqref="P10:P14" xr:uid="{00000000-0002-0000-0200-000000000000}">
      <formula1>IMPACTO</formula1>
    </dataValidation>
    <dataValidation type="list" allowBlank="1" showInputMessage="1" showErrorMessage="1" sqref="O24:O28" xr:uid="{00000000-0002-0000-0200-000001000000}">
      <formula1>$D$24:$D$28</formula1>
    </dataValidation>
    <dataValidation type="list" allowBlank="1" showInputMessage="1" showErrorMessage="1" sqref="O10:O14" xr:uid="{00000000-0002-0000-0200-000002000000}">
      <formula1>PROBABILIDAD</formula1>
    </dataValidation>
  </dataValidation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view="pageBreakPreview" zoomScale="60" zoomScaleNormal="100" workbookViewId="0">
      <selection activeCell="C4" sqref="B1:C4"/>
    </sheetView>
  </sheetViews>
  <sheetFormatPr baseColWidth="10" defaultRowHeight="15" x14ac:dyDescent="0.25"/>
  <cols>
    <col min="1" max="1" width="21.28515625" customWidth="1"/>
    <col min="2" max="2" width="19.7109375" customWidth="1"/>
    <col min="3" max="3" width="22" customWidth="1"/>
  </cols>
  <sheetData>
    <row r="1" spans="1:3" x14ac:dyDescent="0.25">
      <c r="A1" s="116"/>
      <c r="B1" s="115"/>
      <c r="C1" s="63"/>
    </row>
    <row r="2" spans="1:3" x14ac:dyDescent="0.25">
      <c r="A2" s="116"/>
      <c r="B2" s="115"/>
      <c r="C2" s="63"/>
    </row>
    <row r="3" spans="1:3" x14ac:dyDescent="0.25">
      <c r="A3" s="116"/>
      <c r="B3" s="115"/>
      <c r="C3" s="63"/>
    </row>
    <row r="4" spans="1:3" ht="14.45" customHeight="1" x14ac:dyDescent="0.25">
      <c r="A4" s="116"/>
      <c r="B4" s="115"/>
      <c r="C4" s="64"/>
    </row>
    <row r="6" spans="1:3" x14ac:dyDescent="0.25">
      <c r="A6" s="65" t="s">
        <v>117</v>
      </c>
      <c r="B6" s="117" t="s">
        <v>118</v>
      </c>
      <c r="C6" s="117"/>
    </row>
    <row r="7" spans="1:3" x14ac:dyDescent="0.25">
      <c r="A7" s="44" t="s">
        <v>112</v>
      </c>
      <c r="B7" s="114" t="s">
        <v>105</v>
      </c>
      <c r="C7" s="88"/>
    </row>
    <row r="8" spans="1:3" x14ac:dyDescent="0.25">
      <c r="A8" s="44" t="s">
        <v>119</v>
      </c>
      <c r="B8" s="114" t="s">
        <v>105</v>
      </c>
      <c r="C8" s="88"/>
    </row>
    <row r="9" spans="1:3" x14ac:dyDescent="0.25">
      <c r="A9" s="44" t="s">
        <v>120</v>
      </c>
      <c r="B9" s="114" t="s">
        <v>105</v>
      </c>
      <c r="C9" s="88"/>
    </row>
    <row r="10" spans="1:3" x14ac:dyDescent="0.25">
      <c r="A10" s="44" t="s">
        <v>121</v>
      </c>
      <c r="B10" s="114" t="s">
        <v>105</v>
      </c>
      <c r="C10" s="88"/>
    </row>
    <row r="11" spans="1:3" x14ac:dyDescent="0.25">
      <c r="A11" s="42" t="s">
        <v>122</v>
      </c>
      <c r="B11" s="114" t="s">
        <v>104</v>
      </c>
      <c r="C11" s="88"/>
    </row>
    <row r="12" spans="1:3" x14ac:dyDescent="0.25">
      <c r="A12" s="43" t="s">
        <v>113</v>
      </c>
      <c r="B12" s="114" t="s">
        <v>60</v>
      </c>
      <c r="C12" s="88"/>
    </row>
    <row r="13" spans="1:3" x14ac:dyDescent="0.25">
      <c r="A13" s="43" t="s">
        <v>123</v>
      </c>
      <c r="B13" s="114" t="s">
        <v>60</v>
      </c>
      <c r="C13" s="88"/>
    </row>
    <row r="14" spans="1:3" x14ac:dyDescent="0.25">
      <c r="A14" s="44" t="s">
        <v>124</v>
      </c>
      <c r="B14" s="114" t="s">
        <v>105</v>
      </c>
      <c r="C14" s="88"/>
    </row>
    <row r="15" spans="1:3" x14ac:dyDescent="0.25">
      <c r="A15" s="44" t="s">
        <v>125</v>
      </c>
      <c r="B15" s="114" t="s">
        <v>105</v>
      </c>
      <c r="C15" s="88"/>
    </row>
    <row r="16" spans="1:3" x14ac:dyDescent="0.25">
      <c r="A16" s="42" t="s">
        <v>126</v>
      </c>
      <c r="B16" s="114" t="s">
        <v>104</v>
      </c>
      <c r="C16" s="88"/>
    </row>
    <row r="17" spans="1:3" x14ac:dyDescent="0.25">
      <c r="A17" s="43" t="s">
        <v>114</v>
      </c>
      <c r="B17" s="114" t="s">
        <v>60</v>
      </c>
      <c r="C17" s="88"/>
    </row>
    <row r="18" spans="1:3" x14ac:dyDescent="0.25">
      <c r="A18" s="43" t="s">
        <v>127</v>
      </c>
      <c r="B18" s="114" t="s">
        <v>60</v>
      </c>
      <c r="C18" s="88"/>
    </row>
    <row r="19" spans="1:3" x14ac:dyDescent="0.25">
      <c r="A19" s="43" t="s">
        <v>128</v>
      </c>
      <c r="B19" s="114" t="s">
        <v>60</v>
      </c>
      <c r="C19" s="88"/>
    </row>
    <row r="20" spans="1:3" x14ac:dyDescent="0.25">
      <c r="A20" s="44" t="s">
        <v>129</v>
      </c>
      <c r="B20" s="114" t="s">
        <v>105</v>
      </c>
      <c r="C20" s="88"/>
    </row>
    <row r="21" spans="1:3" x14ac:dyDescent="0.25">
      <c r="A21" s="42" t="s">
        <v>130</v>
      </c>
      <c r="B21" s="114" t="s">
        <v>104</v>
      </c>
      <c r="C21" s="88"/>
    </row>
    <row r="22" spans="1:3" x14ac:dyDescent="0.25">
      <c r="A22" s="45" t="s">
        <v>115</v>
      </c>
      <c r="B22" s="114" t="s">
        <v>106</v>
      </c>
      <c r="C22" s="88"/>
    </row>
    <row r="23" spans="1:3" x14ac:dyDescent="0.25">
      <c r="A23" s="43" t="s">
        <v>131</v>
      </c>
      <c r="B23" s="114" t="s">
        <v>60</v>
      </c>
      <c r="C23" s="88"/>
    </row>
    <row r="24" spans="1:3" x14ac:dyDescent="0.25">
      <c r="A24" s="43" t="s">
        <v>132</v>
      </c>
      <c r="B24" s="114" t="s">
        <v>60</v>
      </c>
      <c r="C24" s="88"/>
    </row>
    <row r="25" spans="1:3" x14ac:dyDescent="0.25">
      <c r="A25" s="44" t="s">
        <v>133</v>
      </c>
      <c r="B25" s="114" t="s">
        <v>105</v>
      </c>
      <c r="C25" s="88"/>
    </row>
    <row r="26" spans="1:3" x14ac:dyDescent="0.25">
      <c r="A26" s="42" t="s">
        <v>134</v>
      </c>
      <c r="B26" s="114" t="s">
        <v>104</v>
      </c>
      <c r="C26" s="88"/>
    </row>
    <row r="27" spans="1:3" x14ac:dyDescent="0.25">
      <c r="A27" s="45" t="s">
        <v>116</v>
      </c>
      <c r="B27" s="114" t="s">
        <v>106</v>
      </c>
      <c r="C27" s="88"/>
    </row>
    <row r="28" spans="1:3" x14ac:dyDescent="0.25">
      <c r="A28" s="45" t="s">
        <v>135</v>
      </c>
      <c r="B28" s="114" t="s">
        <v>106</v>
      </c>
      <c r="C28" s="88"/>
    </row>
    <row r="29" spans="1:3" x14ac:dyDescent="0.25">
      <c r="A29" s="43" t="s">
        <v>136</v>
      </c>
      <c r="B29" s="114" t="s">
        <v>60</v>
      </c>
      <c r="C29" s="88"/>
    </row>
    <row r="30" spans="1:3" x14ac:dyDescent="0.25">
      <c r="A30" s="44" t="s">
        <v>137</v>
      </c>
      <c r="B30" s="114" t="s">
        <v>105</v>
      </c>
      <c r="C30" s="88"/>
    </row>
    <row r="31" spans="1:3" x14ac:dyDescent="0.25">
      <c r="A31" s="42" t="s">
        <v>138</v>
      </c>
      <c r="B31" s="114" t="s">
        <v>104</v>
      </c>
      <c r="C31" s="88"/>
    </row>
    <row r="33" spans="1:3" x14ac:dyDescent="0.25">
      <c r="A33" s="84"/>
      <c r="B33" s="84"/>
      <c r="C33" s="84"/>
    </row>
    <row r="34" spans="1:3" x14ac:dyDescent="0.25">
      <c r="A34" s="84"/>
      <c r="B34" s="84"/>
      <c r="C34" s="84"/>
    </row>
  </sheetData>
  <mergeCells count="29">
    <mergeCell ref="B30:C30"/>
    <mergeCell ref="B31:C31"/>
    <mergeCell ref="A33:C34"/>
    <mergeCell ref="B24:C24"/>
    <mergeCell ref="B25:C25"/>
    <mergeCell ref="B26:C26"/>
    <mergeCell ref="B27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1:B4"/>
    <mergeCell ref="A1:A4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view="pageBreakPreview" zoomScale="60" zoomScaleNormal="40" workbookViewId="0">
      <selection activeCell="E1" sqref="E1:P4"/>
    </sheetView>
  </sheetViews>
  <sheetFormatPr baseColWidth="10" defaultRowHeight="15" x14ac:dyDescent="0.25"/>
  <cols>
    <col min="4" max="4" width="12.85546875" customWidth="1"/>
    <col min="5" max="5" width="12.5703125" customWidth="1"/>
    <col min="6" max="6" width="12.7109375" customWidth="1"/>
    <col min="7" max="7" width="12.85546875" customWidth="1"/>
    <col min="8" max="8" width="14.7109375" customWidth="1"/>
    <col min="14" max="14" width="15.28515625" customWidth="1"/>
    <col min="15" max="15" width="13.5703125" customWidth="1"/>
    <col min="16" max="16" width="16.85546875" customWidth="1"/>
    <col min="17" max="17" width="17.85546875" customWidth="1"/>
  </cols>
  <sheetData>
    <row r="1" spans="1:18" ht="14.45" customHeight="1" x14ac:dyDescent="0.25">
      <c r="A1" s="116"/>
      <c r="B1" s="116"/>
      <c r="C1" s="116"/>
      <c r="D1" s="116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21"/>
      <c r="R1" s="121"/>
    </row>
    <row r="2" spans="1:18" ht="14.45" customHeight="1" x14ac:dyDescent="0.25">
      <c r="A2" s="116"/>
      <c r="B2" s="116"/>
      <c r="C2" s="116"/>
      <c r="D2" s="116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21"/>
      <c r="R2" s="121"/>
    </row>
    <row r="3" spans="1:18" ht="14.45" customHeight="1" x14ac:dyDescent="0.25">
      <c r="A3" s="116"/>
      <c r="B3" s="116"/>
      <c r="C3" s="116"/>
      <c r="D3" s="116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21"/>
      <c r="R3" s="121"/>
    </row>
    <row r="4" spans="1:18" ht="14.45" customHeight="1" x14ac:dyDescent="0.25">
      <c r="A4" s="116"/>
      <c r="B4" s="116"/>
      <c r="C4" s="116"/>
      <c r="D4" s="116"/>
      <c r="E4" s="118"/>
      <c r="F4" s="118"/>
      <c r="G4" s="118"/>
      <c r="H4" s="118"/>
      <c r="I4" s="118"/>
      <c r="J4" s="118"/>
      <c r="K4" s="119"/>
      <c r="L4" s="119"/>
      <c r="M4" s="118"/>
      <c r="N4" s="118"/>
      <c r="O4" s="118"/>
      <c r="P4" s="118"/>
      <c r="Q4" s="121"/>
      <c r="R4" s="121"/>
    </row>
    <row r="5" spans="1:18" x14ac:dyDescent="0.25">
      <c r="A5" s="88"/>
      <c r="B5" s="80" t="s">
        <v>107</v>
      </c>
      <c r="C5" s="81"/>
      <c r="D5" s="81"/>
      <c r="E5" s="81"/>
      <c r="F5" s="81"/>
      <c r="G5" s="81"/>
      <c r="H5" s="81"/>
      <c r="I5" s="81"/>
      <c r="J5" s="81"/>
      <c r="K5" s="88"/>
      <c r="L5" s="88"/>
      <c r="M5" s="120"/>
      <c r="N5" s="120"/>
      <c r="O5" s="120"/>
      <c r="P5" s="120"/>
      <c r="Q5" s="120"/>
      <c r="R5" s="120"/>
    </row>
    <row r="6" spans="1:18" x14ac:dyDescent="0.25">
      <c r="A6" s="88"/>
      <c r="B6" s="80"/>
      <c r="C6" s="81"/>
      <c r="D6" s="81"/>
      <c r="E6" s="81"/>
      <c r="F6" s="81"/>
      <c r="G6" s="81"/>
      <c r="H6" s="81"/>
      <c r="I6" s="81"/>
      <c r="J6" s="81"/>
      <c r="K6" s="88"/>
      <c r="L6" s="88"/>
      <c r="M6" s="88"/>
      <c r="N6" s="88"/>
      <c r="O6" s="88"/>
      <c r="P6" s="88"/>
      <c r="Q6" s="88"/>
      <c r="R6" s="88"/>
    </row>
    <row r="7" spans="1:18" x14ac:dyDescent="0.25">
      <c r="A7" s="88"/>
      <c r="B7" s="46"/>
      <c r="K7" s="88"/>
      <c r="L7" s="88"/>
      <c r="M7" s="88"/>
      <c r="N7" s="88"/>
      <c r="O7" s="88"/>
      <c r="P7" s="88"/>
      <c r="Q7" s="88"/>
      <c r="R7" s="88"/>
    </row>
    <row r="8" spans="1:18" x14ac:dyDescent="0.25">
      <c r="A8" s="88"/>
      <c r="B8" s="46"/>
      <c r="D8" s="83" t="s">
        <v>102</v>
      </c>
      <c r="E8" s="83"/>
      <c r="F8" s="83"/>
      <c r="G8" s="83"/>
      <c r="H8" s="83"/>
      <c r="K8" s="88"/>
      <c r="L8" s="88"/>
      <c r="M8" s="88"/>
      <c r="N8" s="88"/>
      <c r="O8" s="88"/>
      <c r="P8" s="88"/>
      <c r="Q8" s="88"/>
      <c r="R8" s="88"/>
    </row>
    <row r="9" spans="1:18" x14ac:dyDescent="0.25">
      <c r="A9" s="88"/>
      <c r="B9" s="46"/>
      <c r="K9" s="88"/>
      <c r="L9" s="88"/>
      <c r="N9" s="34" t="s">
        <v>109</v>
      </c>
      <c r="O9" s="34" t="s">
        <v>102</v>
      </c>
      <c r="P9" s="34" t="s">
        <v>111</v>
      </c>
      <c r="Q9" s="34" t="s">
        <v>110</v>
      </c>
      <c r="R9" s="88"/>
    </row>
    <row r="10" spans="1:18" ht="38.25" customHeight="1" x14ac:dyDescent="0.25">
      <c r="A10" s="88"/>
      <c r="B10" s="91" t="s">
        <v>103</v>
      </c>
      <c r="C10" s="34" t="s">
        <v>93</v>
      </c>
      <c r="D10" s="58" t="str">
        <f>$C$10&amp;D15</f>
        <v>MUY ALTALEVE</v>
      </c>
      <c r="E10" s="58" t="str">
        <f t="shared" ref="E10:H10" si="0">$C$10&amp;E15</f>
        <v>MUY ALTAMENOR</v>
      </c>
      <c r="F10" s="58" t="str">
        <f t="shared" si="0"/>
        <v>MUY ALTAMODERADO</v>
      </c>
      <c r="G10" s="58" t="str">
        <f t="shared" si="0"/>
        <v>MUY ALTAMAYOR</v>
      </c>
      <c r="H10" s="59" t="str">
        <f t="shared" si="0"/>
        <v>MUY ALTACATASTRÓFICO</v>
      </c>
      <c r="J10" s="66" t="s">
        <v>104</v>
      </c>
      <c r="K10" s="88"/>
      <c r="L10" s="88"/>
      <c r="M10" s="34">
        <v>1</v>
      </c>
      <c r="N10" t="s">
        <v>96</v>
      </c>
      <c r="O10" t="s">
        <v>98</v>
      </c>
      <c r="P10" t="str">
        <f>+N10&amp;O10</f>
        <v>BAJALEVE</v>
      </c>
      <c r="Q10" s="34" t="str">
        <f>VLOOKUP(P10,'BD ID COLOR'!$A$7:$B$31,2,0)</f>
        <v>BAJO</v>
      </c>
      <c r="R10" s="88"/>
    </row>
    <row r="11" spans="1:18" ht="41.25" customHeight="1" x14ac:dyDescent="0.25">
      <c r="A11" s="88"/>
      <c r="B11" s="92"/>
      <c r="C11" s="34" t="s">
        <v>94</v>
      </c>
      <c r="D11" s="60" t="str">
        <f>$C$11&amp;D15</f>
        <v>ALTALEVE</v>
      </c>
      <c r="E11" s="60" t="str">
        <f t="shared" ref="E11:H11" si="1">$C$11&amp;E15</f>
        <v>ALTAMENOR</v>
      </c>
      <c r="F11" s="58" t="str">
        <f t="shared" si="1"/>
        <v>ALTAMODERADO</v>
      </c>
      <c r="G11" s="58" t="str">
        <f t="shared" si="1"/>
        <v>ALTAMAYOR</v>
      </c>
      <c r="H11" s="59" t="str">
        <f t="shared" si="1"/>
        <v>ALTACATASTRÓFICO</v>
      </c>
      <c r="J11" s="67" t="s">
        <v>105</v>
      </c>
      <c r="K11" s="88"/>
      <c r="L11" s="88"/>
      <c r="M11" s="34">
        <v>2</v>
      </c>
      <c r="N11" t="s">
        <v>96</v>
      </c>
      <c r="O11" t="s">
        <v>98</v>
      </c>
      <c r="P11" t="str">
        <f t="shared" ref="P11:P14" si="2">+N11&amp;O11</f>
        <v>BAJALEVE</v>
      </c>
      <c r="Q11" s="34" t="str">
        <f>VLOOKUP(P11,'BD ID COLOR'!$A$7:$B$31,2,0)</f>
        <v>BAJO</v>
      </c>
      <c r="R11" s="88"/>
    </row>
    <row r="12" spans="1:18" ht="40.5" customHeight="1" x14ac:dyDescent="0.25">
      <c r="A12" s="88"/>
      <c r="B12" s="92"/>
      <c r="C12" s="34" t="s">
        <v>95</v>
      </c>
      <c r="D12" s="60" t="str">
        <f>$C$12&amp;D15</f>
        <v>MEDIALEVE</v>
      </c>
      <c r="E12" s="60" t="str">
        <f t="shared" ref="E12:H12" si="3">$C$12&amp;E15</f>
        <v>MEDIAMENOR</v>
      </c>
      <c r="F12" s="60" t="str">
        <f t="shared" si="3"/>
        <v>MEDIAMODERADO</v>
      </c>
      <c r="G12" s="58" t="str">
        <f t="shared" si="3"/>
        <v>MEDIAMAYOR</v>
      </c>
      <c r="H12" s="59" t="str">
        <f t="shared" si="3"/>
        <v>MEDIACATASTRÓFICO</v>
      </c>
      <c r="J12" s="68" t="s">
        <v>60</v>
      </c>
      <c r="K12" s="88"/>
      <c r="L12" s="88"/>
      <c r="M12" s="34">
        <v>3</v>
      </c>
      <c r="N12" t="s">
        <v>97</v>
      </c>
      <c r="O12" t="s">
        <v>60</v>
      </c>
      <c r="P12" t="str">
        <f t="shared" si="2"/>
        <v>MUY BAJAMODERADO</v>
      </c>
      <c r="Q12" s="34" t="str">
        <f>VLOOKUP(P12,'BD ID COLOR'!$A$7:$B$31,2,0)</f>
        <v>MODERADO</v>
      </c>
      <c r="R12" s="88"/>
    </row>
    <row r="13" spans="1:18" ht="39" customHeight="1" x14ac:dyDescent="0.25">
      <c r="A13" s="88"/>
      <c r="B13" s="92"/>
      <c r="C13" s="34" t="s">
        <v>96</v>
      </c>
      <c r="D13" s="57" t="str">
        <f>$C$13&amp;D15</f>
        <v>BAJALEVE</v>
      </c>
      <c r="E13" s="60" t="str">
        <f t="shared" ref="E13:H13" si="4">$C$13&amp;E15</f>
        <v>BAJAMENOR</v>
      </c>
      <c r="F13" s="60" t="str">
        <f t="shared" si="4"/>
        <v>BAJAMODERADO</v>
      </c>
      <c r="G13" s="58" t="str">
        <f t="shared" si="4"/>
        <v>BAJAMAYOR</v>
      </c>
      <c r="H13" s="59" t="str">
        <f t="shared" si="4"/>
        <v>BAJACATASTRÓFICO</v>
      </c>
      <c r="J13" s="69" t="s">
        <v>106</v>
      </c>
      <c r="K13" s="88"/>
      <c r="L13" s="88"/>
      <c r="M13" s="34">
        <v>4</v>
      </c>
      <c r="N13" t="s">
        <v>95</v>
      </c>
      <c r="O13" t="s">
        <v>100</v>
      </c>
      <c r="P13" t="str">
        <f t="shared" si="2"/>
        <v>MEDIAMAYOR</v>
      </c>
      <c r="Q13" s="34" t="str">
        <f>VLOOKUP(P13,'BD ID COLOR'!$A$7:$B$31,2,0)</f>
        <v>ALTO</v>
      </c>
      <c r="R13" s="88"/>
    </row>
    <row r="14" spans="1:18" ht="39.75" customHeight="1" x14ac:dyDescent="0.25">
      <c r="A14" s="88"/>
      <c r="B14" s="92"/>
      <c r="C14" s="34" t="s">
        <v>97</v>
      </c>
      <c r="D14" s="57" t="str">
        <f>$C$14&amp;D15</f>
        <v>MUY BAJALEVE</v>
      </c>
      <c r="E14" s="57" t="str">
        <f t="shared" ref="E14:H14" si="5">$C$14&amp;E15</f>
        <v>MUY BAJAMENOR</v>
      </c>
      <c r="F14" s="60" t="str">
        <f t="shared" si="5"/>
        <v>MUY BAJAMODERADO</v>
      </c>
      <c r="G14" s="58" t="str">
        <f t="shared" si="5"/>
        <v>MUY BAJAMAYOR</v>
      </c>
      <c r="H14" s="59" t="str">
        <f t="shared" si="5"/>
        <v>MUY BAJACATASTRÓFICO</v>
      </c>
      <c r="K14" s="88"/>
      <c r="L14" s="88"/>
      <c r="M14" s="34">
        <v>5</v>
      </c>
      <c r="N14" t="s">
        <v>93</v>
      </c>
      <c r="O14" t="s">
        <v>101</v>
      </c>
      <c r="P14" t="str">
        <f t="shared" si="2"/>
        <v>MUY ALTACATASTRÓFICO</v>
      </c>
      <c r="Q14" s="34" t="str">
        <f>VLOOKUP(P14,'BD ID COLOR'!$A$7:$B$31,2,0)</f>
        <v>EXTREMO</v>
      </c>
      <c r="R14" s="88"/>
    </row>
    <row r="15" spans="1:18" ht="31.5" customHeight="1" thickBot="1" x14ac:dyDescent="0.3">
      <c r="A15" s="88"/>
      <c r="B15" s="52"/>
      <c r="C15" s="53"/>
      <c r="D15" s="54" t="s">
        <v>98</v>
      </c>
      <c r="E15" s="54" t="s">
        <v>99</v>
      </c>
      <c r="F15" s="54" t="s">
        <v>60</v>
      </c>
      <c r="G15" s="54" t="s">
        <v>100</v>
      </c>
      <c r="H15" s="54" t="s">
        <v>101</v>
      </c>
      <c r="I15" s="53"/>
      <c r="J15" s="53"/>
      <c r="K15" s="88"/>
      <c r="L15" s="88"/>
      <c r="M15" s="88"/>
      <c r="N15" s="88"/>
      <c r="O15" s="88"/>
      <c r="P15" s="88"/>
      <c r="Q15" s="88"/>
      <c r="R15" s="88"/>
    </row>
    <row r="16" spans="1:18" x14ac:dyDescent="0.25">
      <c r="A16" s="88"/>
      <c r="B16" s="86"/>
      <c r="C16" s="86"/>
      <c r="D16" s="86"/>
      <c r="E16" s="86"/>
      <c r="F16" s="86"/>
      <c r="G16" s="86"/>
      <c r="H16" s="86"/>
      <c r="I16" s="86"/>
      <c r="J16" s="86"/>
      <c r="K16" s="88"/>
      <c r="L16" s="88"/>
      <c r="M16" s="88"/>
      <c r="N16" s="88"/>
      <c r="O16" s="88"/>
      <c r="P16" s="88"/>
      <c r="Q16" s="88"/>
      <c r="R16" s="88"/>
    </row>
    <row r="17" spans="1:18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spans="1:18" ht="15.75" thickBot="1" x14ac:dyDescent="0.3">
      <c r="A18" s="88"/>
      <c r="B18" s="90"/>
      <c r="C18" s="90"/>
      <c r="D18" s="90"/>
      <c r="E18" s="90"/>
      <c r="F18" s="90"/>
      <c r="G18" s="90"/>
      <c r="H18" s="90"/>
      <c r="I18" s="90"/>
      <c r="J18" s="90"/>
      <c r="K18" s="88"/>
      <c r="L18" s="88"/>
      <c r="M18" s="88"/>
      <c r="N18" s="88"/>
      <c r="O18" s="88"/>
      <c r="P18" s="88"/>
      <c r="Q18" s="88"/>
      <c r="R18" s="88"/>
    </row>
    <row r="19" spans="1:18" x14ac:dyDescent="0.25">
      <c r="A19" s="88"/>
      <c r="B19" s="77" t="s">
        <v>108</v>
      </c>
      <c r="C19" s="78"/>
      <c r="D19" s="78"/>
      <c r="E19" s="78"/>
      <c r="F19" s="78"/>
      <c r="G19" s="78"/>
      <c r="H19" s="78"/>
      <c r="I19" s="78"/>
      <c r="J19" s="78"/>
      <c r="K19" s="88"/>
      <c r="L19" s="88"/>
      <c r="M19" s="88"/>
      <c r="N19" s="88"/>
      <c r="O19" s="88"/>
      <c r="P19" s="88"/>
      <c r="Q19" s="88"/>
      <c r="R19" s="88"/>
    </row>
    <row r="20" spans="1:18" x14ac:dyDescent="0.25">
      <c r="A20" s="88"/>
      <c r="B20" s="80"/>
      <c r="C20" s="81"/>
      <c r="D20" s="81"/>
      <c r="E20" s="81"/>
      <c r="F20" s="81"/>
      <c r="G20" s="81"/>
      <c r="H20" s="81"/>
      <c r="I20" s="81"/>
      <c r="J20" s="81"/>
      <c r="K20" s="88"/>
      <c r="L20" s="88"/>
      <c r="M20" s="88"/>
      <c r="N20" s="88"/>
      <c r="O20" s="88"/>
      <c r="P20" s="88"/>
      <c r="Q20" s="88"/>
      <c r="R20" s="88"/>
    </row>
    <row r="21" spans="1:18" x14ac:dyDescent="0.25">
      <c r="A21" s="88"/>
      <c r="B21" s="46"/>
      <c r="K21" s="88"/>
      <c r="L21" s="88"/>
      <c r="M21" s="88"/>
      <c r="N21" s="88"/>
      <c r="O21" s="88"/>
      <c r="P21" s="88"/>
      <c r="Q21" s="88"/>
      <c r="R21" s="88"/>
    </row>
    <row r="22" spans="1:18" x14ac:dyDescent="0.25">
      <c r="A22" s="88"/>
      <c r="B22" s="46"/>
      <c r="D22" s="83" t="s">
        <v>102</v>
      </c>
      <c r="E22" s="83"/>
      <c r="F22" s="83"/>
      <c r="G22" s="83"/>
      <c r="H22" s="83"/>
      <c r="K22" s="88"/>
      <c r="L22" s="88"/>
      <c r="M22" s="88"/>
      <c r="N22" s="88"/>
      <c r="O22" s="88"/>
      <c r="P22" s="88"/>
      <c r="Q22" s="88"/>
      <c r="R22" s="88"/>
    </row>
    <row r="23" spans="1:18" x14ac:dyDescent="0.25">
      <c r="A23" s="88"/>
      <c r="B23" s="46"/>
      <c r="K23" s="88"/>
      <c r="L23" s="88"/>
      <c r="N23" s="34" t="s">
        <v>109</v>
      </c>
      <c r="O23" s="34" t="s">
        <v>102</v>
      </c>
      <c r="P23" s="34" t="s">
        <v>111</v>
      </c>
      <c r="Q23" s="34" t="s">
        <v>110</v>
      </c>
      <c r="R23" s="88"/>
    </row>
    <row r="24" spans="1:18" ht="40.5" customHeight="1" x14ac:dyDescent="0.25">
      <c r="A24" s="88"/>
      <c r="B24" s="91" t="s">
        <v>103</v>
      </c>
      <c r="C24" s="34" t="s">
        <v>93</v>
      </c>
      <c r="D24" s="44"/>
      <c r="E24" s="44"/>
      <c r="F24" s="44"/>
      <c r="G24" s="44"/>
      <c r="H24" s="42"/>
      <c r="J24" s="66" t="s">
        <v>104</v>
      </c>
      <c r="K24" s="88"/>
      <c r="L24" s="88"/>
      <c r="M24" s="34">
        <v>1</v>
      </c>
      <c r="R24" s="88"/>
    </row>
    <row r="25" spans="1:18" ht="41.25" customHeight="1" x14ac:dyDescent="0.25">
      <c r="A25" s="88"/>
      <c r="B25" s="92"/>
      <c r="C25" s="34" t="s">
        <v>94</v>
      </c>
      <c r="D25" s="43"/>
      <c r="E25" s="43"/>
      <c r="F25" s="44"/>
      <c r="G25" s="44"/>
      <c r="H25" s="42"/>
      <c r="J25" s="67" t="s">
        <v>105</v>
      </c>
      <c r="K25" s="88"/>
      <c r="L25" s="88"/>
      <c r="M25" s="34">
        <v>2</v>
      </c>
      <c r="R25" s="88"/>
    </row>
    <row r="26" spans="1:18" ht="46.5" customHeight="1" x14ac:dyDescent="0.25">
      <c r="A26" s="88"/>
      <c r="B26" s="92"/>
      <c r="C26" s="34" t="s">
        <v>95</v>
      </c>
      <c r="D26" s="43"/>
      <c r="E26" s="43"/>
      <c r="F26" s="43"/>
      <c r="G26" s="44"/>
      <c r="H26" s="42"/>
      <c r="J26" s="68" t="s">
        <v>60</v>
      </c>
      <c r="K26" s="88"/>
      <c r="L26" s="88"/>
      <c r="M26" s="34">
        <v>3</v>
      </c>
      <c r="R26" s="88"/>
    </row>
    <row r="27" spans="1:18" ht="48" customHeight="1" x14ac:dyDescent="0.25">
      <c r="A27" s="88"/>
      <c r="B27" s="92"/>
      <c r="C27" s="34" t="s">
        <v>96</v>
      </c>
      <c r="D27" s="45"/>
      <c r="E27" s="43"/>
      <c r="F27" s="43"/>
      <c r="G27" s="44"/>
      <c r="H27" s="42"/>
      <c r="J27" s="69" t="s">
        <v>106</v>
      </c>
      <c r="K27" s="88"/>
      <c r="L27" s="88"/>
      <c r="M27" s="34">
        <v>4</v>
      </c>
      <c r="R27" s="88"/>
    </row>
    <row r="28" spans="1:18" ht="41.25" customHeight="1" x14ac:dyDescent="0.25">
      <c r="A28" s="88"/>
      <c r="B28" s="92"/>
      <c r="C28" s="34" t="s">
        <v>97</v>
      </c>
      <c r="D28" s="45"/>
      <c r="E28" s="45"/>
      <c r="F28" s="43"/>
      <c r="G28" s="44"/>
      <c r="H28" s="42"/>
      <c r="K28" s="88"/>
      <c r="L28" s="88"/>
      <c r="M28" s="34">
        <v>5</v>
      </c>
      <c r="R28" s="88"/>
    </row>
    <row r="29" spans="1:18" ht="15.75" thickBot="1" x14ac:dyDescent="0.3">
      <c r="A29" s="88"/>
      <c r="B29" s="52"/>
      <c r="C29" s="53"/>
      <c r="D29" s="54" t="s">
        <v>98</v>
      </c>
      <c r="E29" s="54" t="s">
        <v>99</v>
      </c>
      <c r="F29" s="54" t="s">
        <v>60</v>
      </c>
      <c r="G29" s="54" t="s">
        <v>100</v>
      </c>
      <c r="H29" s="54" t="s">
        <v>101</v>
      </c>
      <c r="I29" s="53"/>
      <c r="J29" s="53"/>
      <c r="K29" s="88"/>
      <c r="L29" s="88"/>
      <c r="M29" s="88"/>
      <c r="N29" s="88"/>
      <c r="O29" s="88"/>
      <c r="P29" s="88"/>
      <c r="Q29" s="88"/>
      <c r="R29" s="88"/>
    </row>
    <row r="30" spans="1:18" x14ac:dyDescent="0.25">
      <c r="A30" s="88"/>
      <c r="B30" s="86"/>
      <c r="C30" s="86"/>
      <c r="D30" s="86"/>
      <c r="E30" s="86"/>
      <c r="F30" s="86"/>
      <c r="G30" s="86"/>
      <c r="H30" s="86"/>
      <c r="I30" s="86"/>
      <c r="J30" s="86"/>
      <c r="K30" s="88"/>
      <c r="L30" s="88"/>
      <c r="M30" s="88"/>
      <c r="N30" s="88"/>
      <c r="O30" s="88"/>
      <c r="P30" s="88"/>
      <c r="Q30" s="88"/>
      <c r="R30" s="88"/>
    </row>
    <row r="31" spans="1:18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18" ht="22.15" customHeight="1" x14ac:dyDescent="0.25"/>
  </sheetData>
  <mergeCells count="21">
    <mergeCell ref="B24:B28"/>
    <mergeCell ref="Q1:R1"/>
    <mergeCell ref="Q2:R2"/>
    <mergeCell ref="Q3:R3"/>
    <mergeCell ref="Q4:R4"/>
    <mergeCell ref="A5:A31"/>
    <mergeCell ref="K5:K31"/>
    <mergeCell ref="B16:J18"/>
    <mergeCell ref="B30:J31"/>
    <mergeCell ref="E1:P4"/>
    <mergeCell ref="A1:D4"/>
    <mergeCell ref="L5:L31"/>
    <mergeCell ref="M5:R8"/>
    <mergeCell ref="R9:R31"/>
    <mergeCell ref="D8:H8"/>
    <mergeCell ref="B10:B14"/>
    <mergeCell ref="B5:J6"/>
    <mergeCell ref="B19:J20"/>
    <mergeCell ref="D22:H22"/>
    <mergeCell ref="M29:Q31"/>
    <mergeCell ref="M15:Q22"/>
  </mergeCells>
  <conditionalFormatting sqref="Q10:Q14">
    <cfRule type="containsText" dxfId="3" priority="1" operator="containsText" text="BAJO">
      <formula>NOT(ISERROR(SEARCH("BAJO",Q10)))</formula>
    </cfRule>
    <cfRule type="containsText" dxfId="2" priority="2" operator="containsText" text="MODERADO">
      <formula>NOT(ISERROR(SEARCH("MODERADO",Q10)))</formula>
    </cfRule>
    <cfRule type="containsText" dxfId="1" priority="3" operator="containsText" text="ALTO">
      <formula>NOT(ISERROR(SEARCH("ALTO",Q10)))</formula>
    </cfRule>
    <cfRule type="containsText" dxfId="0" priority="4" operator="containsText" text="EXTREMO">
      <formula>NOT(ISERROR(SEARCH("EXTREMO",Q10)))</formula>
    </cfRule>
  </conditionalFormatting>
  <dataValidations count="3">
    <dataValidation type="list" allowBlank="1" showInputMessage="1" showErrorMessage="1" sqref="N10:N14" xr:uid="{00000000-0002-0000-0400-000000000000}">
      <formula1>PROBABILIDAD</formula1>
    </dataValidation>
    <dataValidation type="list" allowBlank="1" showInputMessage="1" showErrorMessage="1" sqref="N24:N28" xr:uid="{00000000-0002-0000-0400-000001000000}">
      <formula1>$C$24:$C$28</formula1>
    </dataValidation>
    <dataValidation type="list" allowBlank="1" showInputMessage="1" showErrorMessage="1" sqref="O10:O14" xr:uid="{00000000-0002-0000-0400-000002000000}">
      <formula1>IMPACTO</formula1>
    </dataValidation>
  </dataValidations>
  <pageMargins left="0.7" right="0.7" top="0.75" bottom="0.75" header="0.3" footer="0.3"/>
  <pageSetup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R37"/>
  <sheetViews>
    <sheetView topLeftCell="E1" workbookViewId="0">
      <selection activeCell="M8" sqref="M8"/>
    </sheetView>
  </sheetViews>
  <sheetFormatPr baseColWidth="10" defaultRowHeight="15" x14ac:dyDescent="0.25"/>
  <cols>
    <col min="3" max="3" width="28.7109375" customWidth="1"/>
    <col min="5" max="5" width="17" customWidth="1"/>
  </cols>
  <sheetData>
    <row r="7" spans="3:18" ht="15.75" thickBot="1" x14ac:dyDescent="0.3">
      <c r="M7" s="24"/>
      <c r="N7" t="s">
        <v>54</v>
      </c>
      <c r="O7" t="s">
        <v>55</v>
      </c>
      <c r="P7" t="s">
        <v>56</v>
      </c>
      <c r="Q7" t="s">
        <v>16</v>
      </c>
      <c r="R7" t="s">
        <v>53</v>
      </c>
    </row>
    <row r="8" spans="3:18" ht="15.75" thickBot="1" x14ac:dyDescent="0.3">
      <c r="M8" t="s">
        <v>49</v>
      </c>
      <c r="N8" s="26" t="s">
        <v>57</v>
      </c>
      <c r="O8" s="25" t="s">
        <v>57</v>
      </c>
      <c r="P8" s="27" t="s">
        <v>40</v>
      </c>
      <c r="Q8" s="29" t="s">
        <v>58</v>
      </c>
      <c r="R8" s="23" t="s">
        <v>59</v>
      </c>
    </row>
    <row r="9" spans="3:18" ht="15.75" thickBot="1" x14ac:dyDescent="0.3">
      <c r="M9" t="s">
        <v>23</v>
      </c>
      <c r="N9" s="25" t="s">
        <v>57</v>
      </c>
      <c r="O9" s="27" t="s">
        <v>40</v>
      </c>
      <c r="P9" s="27" t="s">
        <v>40</v>
      </c>
      <c r="Q9" s="29" t="s">
        <v>58</v>
      </c>
      <c r="R9" s="23" t="s">
        <v>59</v>
      </c>
    </row>
    <row r="10" spans="3:18" ht="15.75" thickBot="1" x14ac:dyDescent="0.3">
      <c r="M10" t="s">
        <v>50</v>
      </c>
      <c r="N10" s="27" t="s">
        <v>40</v>
      </c>
      <c r="O10" s="27" t="s">
        <v>40</v>
      </c>
      <c r="P10" s="27" t="s">
        <v>40</v>
      </c>
      <c r="Q10" s="29" t="s">
        <v>58</v>
      </c>
      <c r="R10" s="23" t="s">
        <v>59</v>
      </c>
    </row>
    <row r="11" spans="3:18" ht="15.75" thickBot="1" x14ac:dyDescent="0.3">
      <c r="M11" t="s">
        <v>51</v>
      </c>
      <c r="N11" s="27" t="s">
        <v>40</v>
      </c>
      <c r="O11" s="27" t="s">
        <v>40</v>
      </c>
      <c r="P11" s="29" t="s">
        <v>58</v>
      </c>
      <c r="Q11" s="29" t="s">
        <v>58</v>
      </c>
      <c r="R11" s="23" t="s">
        <v>59</v>
      </c>
    </row>
    <row r="12" spans="3:18" ht="15.75" thickBot="1" x14ac:dyDescent="0.3">
      <c r="M12" t="s">
        <v>52</v>
      </c>
      <c r="N12" s="28" t="s">
        <v>58</v>
      </c>
      <c r="O12" s="28" t="s">
        <v>58</v>
      </c>
      <c r="P12" s="29" t="s">
        <v>58</v>
      </c>
      <c r="Q12" s="29" t="s">
        <v>58</v>
      </c>
      <c r="R12" s="23" t="s">
        <v>59</v>
      </c>
    </row>
    <row r="13" spans="3:18" x14ac:dyDescent="0.25">
      <c r="C13" s="123" t="s">
        <v>24</v>
      </c>
      <c r="D13" s="123"/>
      <c r="E13" s="123"/>
      <c r="F13" s="123"/>
      <c r="G13" s="123"/>
      <c r="H13" s="10"/>
      <c r="I13" s="1"/>
      <c r="J13" s="9"/>
      <c r="K13" s="1"/>
      <c r="L13" s="9"/>
      <c r="M13" s="1"/>
      <c r="N13" s="9"/>
      <c r="O13" s="1"/>
    </row>
    <row r="14" spans="3:18" x14ac:dyDescent="0.25">
      <c r="C14" s="124" t="s">
        <v>25</v>
      </c>
      <c r="D14" s="6"/>
      <c r="E14" s="2" t="s">
        <v>26</v>
      </c>
      <c r="F14" s="4"/>
      <c r="G14" s="4">
        <v>15</v>
      </c>
      <c r="H14" s="9"/>
      <c r="I14" s="1"/>
      <c r="J14" s="9"/>
      <c r="K14" s="1"/>
      <c r="L14" s="9"/>
      <c r="M14" s="1"/>
      <c r="N14" s="9"/>
      <c r="O14" s="1"/>
    </row>
    <row r="15" spans="3:18" x14ac:dyDescent="0.25">
      <c r="C15" s="124"/>
      <c r="D15" s="6"/>
      <c r="E15" s="2" t="s">
        <v>27</v>
      </c>
      <c r="F15" s="4"/>
      <c r="G15" s="4">
        <v>0</v>
      </c>
      <c r="H15" s="9"/>
      <c r="I15" s="1"/>
      <c r="J15" s="9"/>
      <c r="K15" s="1"/>
      <c r="L15" s="9"/>
      <c r="M15" s="1"/>
      <c r="N15" s="9"/>
      <c r="O15" s="1"/>
    </row>
    <row r="16" spans="3:18" x14ac:dyDescent="0.25">
      <c r="C16" s="122" t="s">
        <v>8</v>
      </c>
      <c r="D16" s="8"/>
      <c r="E16" s="2" t="s">
        <v>17</v>
      </c>
      <c r="F16" s="4"/>
      <c r="G16" s="4">
        <v>15</v>
      </c>
      <c r="H16" s="9"/>
      <c r="I16" s="1"/>
      <c r="J16" s="9"/>
      <c r="K16" s="1"/>
      <c r="L16" s="9"/>
      <c r="M16" s="1"/>
      <c r="N16" s="9"/>
      <c r="O16" s="1"/>
    </row>
    <row r="17" spans="3:15" x14ac:dyDescent="0.25">
      <c r="C17" s="122"/>
      <c r="D17" s="8"/>
      <c r="E17" s="3" t="s">
        <v>28</v>
      </c>
      <c r="F17" s="5"/>
      <c r="G17" s="5">
        <v>0</v>
      </c>
      <c r="H17" s="11"/>
      <c r="I17" s="1"/>
      <c r="J17" s="9"/>
      <c r="K17" s="1"/>
      <c r="L17" s="9"/>
      <c r="M17" s="1"/>
      <c r="N17" s="9"/>
      <c r="O17" s="1"/>
    </row>
    <row r="18" spans="3:15" x14ac:dyDescent="0.25">
      <c r="C18" s="125" t="s">
        <v>9</v>
      </c>
      <c r="D18" s="5"/>
      <c r="E18" s="2" t="s">
        <v>18</v>
      </c>
      <c r="F18" s="4"/>
      <c r="G18" s="4">
        <v>15</v>
      </c>
      <c r="H18" s="9"/>
      <c r="I18" s="1"/>
      <c r="J18" s="9"/>
      <c r="K18" s="1"/>
      <c r="L18" s="9"/>
      <c r="M18" s="1"/>
      <c r="N18" s="9"/>
      <c r="O18" s="1"/>
    </row>
    <row r="19" spans="3:15" x14ac:dyDescent="0.25">
      <c r="C19" s="125"/>
      <c r="D19" s="5"/>
      <c r="E19" s="2" t="s">
        <v>29</v>
      </c>
      <c r="F19" s="4"/>
      <c r="G19" s="4">
        <v>0</v>
      </c>
      <c r="H19" s="9"/>
      <c r="I19" s="1"/>
      <c r="J19" s="9"/>
      <c r="K19" s="1"/>
      <c r="L19" s="9"/>
      <c r="M19" s="1"/>
      <c r="N19" s="9"/>
      <c r="O19" s="1"/>
    </row>
    <row r="20" spans="3:15" x14ac:dyDescent="0.25">
      <c r="C20" s="126" t="s">
        <v>10</v>
      </c>
      <c r="D20" s="12"/>
      <c r="E20" s="2" t="s">
        <v>19</v>
      </c>
      <c r="F20" s="4"/>
      <c r="G20" s="4">
        <v>15</v>
      </c>
      <c r="H20" s="9"/>
      <c r="I20" s="1"/>
      <c r="J20" s="9"/>
      <c r="K20" s="1"/>
      <c r="L20" s="9"/>
      <c r="M20" s="1"/>
      <c r="N20" s="9"/>
      <c r="O20" s="1"/>
    </row>
    <row r="21" spans="3:15" x14ac:dyDescent="0.25">
      <c r="C21" s="127"/>
      <c r="D21" s="13"/>
      <c r="E21" s="2" t="s">
        <v>30</v>
      </c>
      <c r="F21" s="4"/>
      <c r="G21" s="4">
        <v>10</v>
      </c>
      <c r="H21" s="9"/>
      <c r="I21" s="1"/>
      <c r="J21" s="9"/>
      <c r="K21" s="1"/>
      <c r="L21" s="9"/>
      <c r="M21" s="1"/>
      <c r="N21" s="9"/>
      <c r="O21" s="1"/>
    </row>
    <row r="22" spans="3:15" ht="15.75" thickBot="1" x14ac:dyDescent="0.3">
      <c r="C22" s="128"/>
      <c r="D22" s="13"/>
      <c r="E22" s="2" t="s">
        <v>31</v>
      </c>
      <c r="F22" s="4"/>
      <c r="G22" s="4">
        <v>0</v>
      </c>
      <c r="H22" s="9"/>
      <c r="I22" s="1"/>
      <c r="J22" s="9"/>
      <c r="K22" s="1"/>
      <c r="L22" s="9"/>
      <c r="M22" s="1"/>
      <c r="N22" s="9"/>
      <c r="O22" s="1"/>
    </row>
    <row r="23" spans="3:15" x14ac:dyDescent="0.25">
      <c r="C23" s="130" t="s">
        <v>11</v>
      </c>
      <c r="D23" s="14"/>
      <c r="E23" s="2" t="s">
        <v>20</v>
      </c>
      <c r="F23" s="4"/>
      <c r="G23" s="4">
        <v>15</v>
      </c>
      <c r="H23" s="9"/>
      <c r="I23" s="1"/>
      <c r="J23" s="9"/>
      <c r="K23" s="1"/>
      <c r="L23" s="9"/>
      <c r="M23" s="1"/>
      <c r="N23" s="9"/>
      <c r="O23" s="1"/>
    </row>
    <row r="24" spans="3:15" ht="15.75" thickBot="1" x14ac:dyDescent="0.3">
      <c r="C24" s="131"/>
      <c r="D24" s="14"/>
      <c r="E24" s="2" t="s">
        <v>32</v>
      </c>
      <c r="F24" s="4"/>
      <c r="G24" s="4">
        <v>0</v>
      </c>
      <c r="H24" s="9"/>
      <c r="I24" s="1"/>
      <c r="J24" s="9"/>
      <c r="K24" s="1"/>
      <c r="L24" s="9"/>
      <c r="M24" s="1"/>
      <c r="N24" s="9"/>
      <c r="O24" s="1"/>
    </row>
    <row r="25" spans="3:15" ht="39" x14ac:dyDescent="0.25">
      <c r="C25" s="132" t="s">
        <v>12</v>
      </c>
      <c r="D25" s="15"/>
      <c r="E25" s="16" t="s">
        <v>21</v>
      </c>
      <c r="F25" s="8"/>
      <c r="G25" s="4">
        <v>15</v>
      </c>
      <c r="H25" s="9"/>
      <c r="I25" s="1"/>
      <c r="J25" s="9"/>
      <c r="K25" s="1"/>
      <c r="L25" s="9"/>
      <c r="M25" s="1"/>
      <c r="N25" s="9"/>
      <c r="O25" s="1"/>
    </row>
    <row r="26" spans="3:15" ht="39" x14ac:dyDescent="0.25">
      <c r="C26" s="133"/>
      <c r="D26" s="15"/>
      <c r="E26" s="17" t="s">
        <v>33</v>
      </c>
      <c r="F26" s="18"/>
      <c r="G26" s="12">
        <v>0</v>
      </c>
      <c r="H26" s="9"/>
      <c r="I26" s="1"/>
      <c r="J26" s="9"/>
      <c r="K26" s="1"/>
      <c r="L26" s="9"/>
      <c r="M26" s="1"/>
      <c r="N26" s="9"/>
      <c r="O26" s="1"/>
    </row>
    <row r="27" spans="3:15" x14ac:dyDescent="0.25">
      <c r="C27" s="134" t="s">
        <v>13</v>
      </c>
      <c r="D27" s="19"/>
      <c r="E27" s="2" t="s">
        <v>22</v>
      </c>
      <c r="F27" s="4"/>
      <c r="G27" s="4">
        <v>10</v>
      </c>
      <c r="H27" s="9"/>
      <c r="I27" s="1"/>
      <c r="J27" s="9"/>
      <c r="K27" s="1"/>
      <c r="L27" s="9"/>
      <c r="M27" s="1"/>
      <c r="N27" s="9"/>
      <c r="O27" s="1"/>
    </row>
    <row r="28" spans="3:15" x14ac:dyDescent="0.25">
      <c r="C28" s="133"/>
      <c r="D28" s="15"/>
      <c r="E28" s="2" t="s">
        <v>34</v>
      </c>
      <c r="F28" s="4"/>
      <c r="G28" s="4">
        <v>5</v>
      </c>
      <c r="H28" s="9"/>
      <c r="I28" s="1"/>
      <c r="J28" s="9"/>
      <c r="K28" s="1"/>
      <c r="L28" s="9"/>
      <c r="M28" s="1"/>
      <c r="N28" s="9"/>
      <c r="O28" s="1"/>
    </row>
    <row r="29" spans="3:15" x14ac:dyDescent="0.25">
      <c r="C29" s="135"/>
      <c r="D29" s="7"/>
      <c r="E29" s="2" t="s">
        <v>35</v>
      </c>
      <c r="F29" s="4"/>
      <c r="G29" s="4">
        <v>0</v>
      </c>
      <c r="H29" s="9"/>
      <c r="I29" s="1"/>
      <c r="J29" s="9"/>
      <c r="K29" s="1"/>
      <c r="L29" s="9"/>
      <c r="M29" s="1"/>
      <c r="N29" s="9"/>
      <c r="O29" s="1"/>
    </row>
    <row r="30" spans="3:15" x14ac:dyDescent="0.25">
      <c r="C30" s="1"/>
      <c r="D30" s="9"/>
      <c r="E30" s="1"/>
      <c r="F30" s="9"/>
      <c r="G30" s="1"/>
      <c r="H30" s="9"/>
      <c r="I30" s="136" t="s">
        <v>36</v>
      </c>
      <c r="J30" s="136"/>
      <c r="K30" s="136"/>
      <c r="L30" s="10"/>
      <c r="M30" s="1"/>
      <c r="N30" s="9"/>
      <c r="O30" s="1"/>
    </row>
    <row r="31" spans="3:15" x14ac:dyDescent="0.25">
      <c r="C31" s="20" t="s">
        <v>37</v>
      </c>
      <c r="D31" s="21"/>
      <c r="E31" s="20" t="s">
        <v>38</v>
      </c>
      <c r="F31" s="22"/>
      <c r="G31" s="1"/>
      <c r="H31" s="9"/>
      <c r="I31" s="129" t="s">
        <v>39</v>
      </c>
      <c r="J31" s="129"/>
      <c r="K31" s="129"/>
      <c r="L31" s="129"/>
      <c r="M31" s="129"/>
      <c r="N31" s="129"/>
      <c r="O31" s="129"/>
    </row>
    <row r="32" spans="3:15" x14ac:dyDescent="0.25">
      <c r="C32" s="20" t="s">
        <v>40</v>
      </c>
      <c r="D32" s="21"/>
      <c r="E32" s="20" t="s">
        <v>41</v>
      </c>
      <c r="F32" s="22"/>
      <c r="G32" s="1"/>
      <c r="H32" s="9"/>
      <c r="I32" s="129" t="s">
        <v>42</v>
      </c>
      <c r="J32" s="129"/>
      <c r="K32" s="129"/>
      <c r="L32" s="129"/>
      <c r="M32" s="129"/>
      <c r="N32" s="129"/>
      <c r="O32" s="129"/>
    </row>
    <row r="33" spans="3:15" x14ac:dyDescent="0.25">
      <c r="C33" s="20" t="s">
        <v>43</v>
      </c>
      <c r="D33" s="21"/>
      <c r="E33" s="20" t="s">
        <v>44</v>
      </c>
      <c r="F33" s="22"/>
      <c r="G33" s="1"/>
      <c r="H33" s="9"/>
      <c r="I33" s="129" t="s">
        <v>45</v>
      </c>
      <c r="J33" s="129"/>
      <c r="K33" s="129"/>
      <c r="L33" s="129"/>
      <c r="M33" s="129"/>
      <c r="N33" s="129"/>
      <c r="O33" s="129"/>
    </row>
    <row r="34" spans="3:15" x14ac:dyDescent="0.25">
      <c r="C34" s="1"/>
      <c r="D34" s="9"/>
      <c r="E34" s="1"/>
      <c r="F34" s="9"/>
      <c r="G34" s="1"/>
      <c r="H34" s="9"/>
      <c r="I34" s="1"/>
      <c r="J34" s="9"/>
      <c r="K34" s="1"/>
      <c r="L34" s="9"/>
      <c r="M34" s="1"/>
      <c r="N34" s="9"/>
      <c r="O34" s="1"/>
    </row>
    <row r="35" spans="3:15" x14ac:dyDescent="0.25">
      <c r="C35" s="1"/>
      <c r="D35" s="9"/>
      <c r="E35" s="1"/>
      <c r="F35" s="9"/>
      <c r="G35" s="1"/>
      <c r="H35" s="9"/>
      <c r="I35" s="1"/>
      <c r="J35" s="9"/>
      <c r="K35" s="1"/>
      <c r="L35" s="9"/>
      <c r="M35" s="1"/>
      <c r="N35" s="9"/>
      <c r="O35" s="1"/>
    </row>
    <row r="36" spans="3:15" x14ac:dyDescent="0.25">
      <c r="C36" s="1"/>
      <c r="D36" s="9"/>
      <c r="E36" s="1"/>
      <c r="F36" s="9"/>
      <c r="G36" s="1"/>
      <c r="H36" s="9"/>
      <c r="I36" s="1"/>
      <c r="J36" s="9"/>
      <c r="K36" s="1"/>
      <c r="L36" s="9"/>
      <c r="M36" s="1"/>
      <c r="N36" s="9"/>
      <c r="O36" s="1"/>
    </row>
    <row r="37" spans="3:15" x14ac:dyDescent="0.25">
      <c r="C37" s="1"/>
      <c r="D37" s="9"/>
      <c r="E37" s="1"/>
      <c r="F37" s="9"/>
      <c r="G37" s="1"/>
      <c r="H37" s="9"/>
      <c r="I37" s="1"/>
      <c r="J37" s="9"/>
      <c r="K37" s="1"/>
      <c r="L37" s="9"/>
      <c r="M37" s="1"/>
      <c r="N37" s="9"/>
      <c r="O37" s="1"/>
    </row>
  </sheetData>
  <mergeCells count="12">
    <mergeCell ref="I33:O33"/>
    <mergeCell ref="C23:C24"/>
    <mergeCell ref="C25:C26"/>
    <mergeCell ref="C27:C29"/>
    <mergeCell ref="I30:K30"/>
    <mergeCell ref="I31:O31"/>
    <mergeCell ref="I32:O32"/>
    <mergeCell ref="C16:C17"/>
    <mergeCell ref="C13:G13"/>
    <mergeCell ref="C14:C15"/>
    <mergeCell ref="C18:C19"/>
    <mergeCell ref="C20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Matriz de Riesgos Ambientales</vt:lpstr>
      <vt:lpstr>Mapa de Calor Ambiental</vt:lpstr>
      <vt:lpstr>BD ID COLOR</vt:lpstr>
      <vt:lpstr>BD Mapa calor</vt:lpstr>
      <vt:lpstr>Hoja2</vt:lpstr>
      <vt:lpstr>'Mapa de Calor Ambiental'!IMPACTO</vt:lpstr>
      <vt:lpstr>IMPACTO</vt:lpstr>
      <vt:lpstr>'Mapa de Calor Ambiental'!PROBABILIDAD</vt:lpstr>
      <vt:lpstr>PROBABILIDAD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Riesgos Ambientales</dc:title>
  <dc:creator>Luisa Fernanda Suarez;Jessica Natalia Vivas;Dafne Viviana Huertas;Claudia Janneth Jaramillo Gomez</dc:creator>
  <cp:keywords>Version 4</cp:keywords>
  <cp:lastModifiedBy>Jason Fernando Bolivar Silva</cp:lastModifiedBy>
  <dcterms:created xsi:type="dcterms:W3CDTF">2019-11-18T17:35:04Z</dcterms:created>
  <dcterms:modified xsi:type="dcterms:W3CDTF">2024-02-08T17:45:31Z</dcterms:modified>
</cp:coreProperties>
</file>